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Z:\CCO\_PREGÃO ELETRÔNICO 2024\PE XXXXX.2024 - Limpeza e Copeiragem - Regionais\01 - Edital e Anexos\"/>
    </mc:Choice>
  </mc:AlternateContent>
  <xr:revisionPtr revIDLastSave="0" documentId="13_ncr:1_{284B5EA6-C4E7-4061-B5D6-8F29871E315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ERVENTE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5" l="1"/>
  <c r="I61" i="15"/>
  <c r="I59" i="15"/>
  <c r="B141" i="15" l="1"/>
  <c r="B139" i="15"/>
  <c r="B138" i="15"/>
  <c r="B137" i="15"/>
  <c r="B136" i="15"/>
  <c r="B135" i="15"/>
  <c r="H124" i="15"/>
  <c r="H122" i="15"/>
  <c r="H98" i="15"/>
  <c r="H94" i="15"/>
  <c r="H79" i="15"/>
  <c r="I60" i="15"/>
  <c r="H82" i="15"/>
  <c r="H38" i="15"/>
  <c r="H40" i="15" s="1"/>
  <c r="I30" i="15"/>
  <c r="I27" i="15"/>
  <c r="I26" i="15"/>
  <c r="I111" i="15" l="1"/>
  <c r="I139" i="15" s="1"/>
  <c r="I31" i="15"/>
  <c r="I58" i="15" s="1"/>
  <c r="I63" i="15" s="1"/>
  <c r="H84" i="15"/>
  <c r="I83" i="15" l="1"/>
  <c r="I39" i="15"/>
  <c r="I48" i="15"/>
  <c r="I52" i="15"/>
  <c r="I78" i="15"/>
  <c r="I79" i="15"/>
  <c r="I81" i="15"/>
  <c r="I50" i="15"/>
  <c r="I37" i="15"/>
  <c r="I92" i="15"/>
  <c r="I88" i="15"/>
  <c r="I47" i="15"/>
  <c r="I90" i="15"/>
  <c r="I54" i="15"/>
  <c r="I89" i="15"/>
  <c r="I91" i="15"/>
  <c r="I82" i="15"/>
  <c r="I80" i="15"/>
  <c r="I46" i="15"/>
  <c r="I51" i="15"/>
  <c r="I135" i="15"/>
  <c r="I93" i="15"/>
  <c r="I53" i="15"/>
  <c r="I97" i="15"/>
  <c r="I98" i="15" s="1"/>
  <c r="I103" i="15" s="1"/>
  <c r="I73" i="15"/>
  <c r="I36" i="15"/>
  <c r="I94" i="15" l="1"/>
  <c r="I102" i="15" s="1"/>
  <c r="I104" i="15" s="1"/>
  <c r="I138" i="15" s="1"/>
  <c r="I84" i="15"/>
  <c r="I137" i="15" s="1"/>
  <c r="I55" i="15"/>
  <c r="I72" i="15" s="1"/>
  <c r="I38" i="15"/>
  <c r="I40" i="15" l="1"/>
  <c r="I71" i="15" s="1"/>
  <c r="I74" i="15" s="1"/>
  <c r="I136" i="15" l="1"/>
  <c r="I140" i="15" s="1"/>
  <c r="I115" i="15" s="1"/>
  <c r="I116" i="15" l="1"/>
  <c r="I127" i="15" s="1"/>
  <c r="I129" i="15" s="1"/>
  <c r="I120" i="15" l="1"/>
  <c r="I119" i="15"/>
  <c r="I118" i="15"/>
  <c r="I131" i="15"/>
  <c r="I121" i="15"/>
  <c r="I122" i="15" l="1"/>
  <c r="I141" i="15" s="1"/>
  <c r="I142" i="15" s="1"/>
  <c r="I147" i="15" s="1"/>
  <c r="I148" i="15" s="1"/>
  <c r="I149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39" authorId="0" shapeId="0" xr:uid="{00000000-0006-0000-0000-000001000000}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8" authorId="0" shapeId="0" xr:uid="{00000000-0006-0000-0000-000002000000}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49" authorId="0" shapeId="0" xr:uid="{00000000-0006-0000-0000-000003000000}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sharedStrings.xml><?xml version="1.0" encoding="utf-8"?>
<sst xmlns="http://schemas.openxmlformats.org/spreadsheetml/2006/main" count="239" uniqueCount="166">
  <si>
    <t>Categoria profissional:</t>
  </si>
  <si>
    <t>Discriminação dos Serviços</t>
  </si>
  <si>
    <t>A</t>
  </si>
  <si>
    <t>Data de apresentação da proposta</t>
  </si>
  <si>
    <t>ITEM</t>
  </si>
  <si>
    <t>B</t>
  </si>
  <si>
    <t>Município</t>
  </si>
  <si>
    <t>C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</si>
  <si>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</si>
  <si>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</si>
  <si>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</si>
  <si>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</si>
  <si>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</si>
  <si>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</si>
  <si>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</si>
  <si>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</si>
  <si>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</si>
  <si>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</si>
  <si>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</si>
  <si>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</si>
  <si>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</si>
  <si>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</si>
  <si>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</si>
  <si>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</si>
  <si>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</si>
  <si>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</si>
  <si>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</si>
  <si>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</si>
  <si>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</si>
  <si>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</si>
  <si>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Adicional de Hora Noturna Reduzida</t>
  </si>
  <si>
    <t>F</t>
  </si>
  <si>
    <t>Outros (Adicional por acúmulo de funções)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</si>
  <si>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</si>
  <si>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</si>
  <si>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</si>
  <si>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</si>
  <si>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Adicional de Férias</t>
  </si>
  <si>
    <t>Incidência do Submódulo 2.2 sobre férias, 1/3 (um terço) constitucional de férias e 13º</t>
  </si>
  <si>
    <t>TOTAL SUBMÓDULO 2.1</t>
  </si>
  <si>
    <t>TOTAL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</si>
  <si>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</si>
  <si>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</si>
  <si>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</si>
  <si>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</si>
  <si>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</si>
  <si>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</si>
  <si>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</si>
  <si>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</si>
  <si>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</si>
  <si>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</si>
  <si>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</si>
  <si>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</si>
  <si>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</si>
  <si>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Vl. Unit. (R$)</t>
  </si>
  <si>
    <t>Transporte</t>
  </si>
  <si>
    <t>Auxílio-Refeição/Alimentação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</si>
  <si>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</si>
  <si>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</si>
  <si>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</si>
  <si>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</si>
  <si>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</si>
  <si>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</si>
  <si>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</si>
  <si>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</si>
  <si>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</si>
  <si>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</si>
  <si>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</si>
  <si>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</si>
  <si>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</si>
  <si>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</si>
  <si>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</si>
  <si>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</si>
  <si>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>TOTAL DO MÓDULO 3</t>
  </si>
  <si>
    <t>MÓDULO 4 –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</si>
  <si>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</si>
  <si>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</si>
  <si>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</si>
  <si>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</si>
  <si>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</si>
  <si>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</si>
  <si>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</si>
  <si>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</si>
  <si>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</si>
  <si>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>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</si>
  <si>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</si>
  <si>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</si>
  <si>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</si>
  <si>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</si>
  <si>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</si>
  <si>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</si>
  <si>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</si>
  <si>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</si>
  <si>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</si>
  <si>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</si>
  <si>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>Uniformes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</si>
  <si>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</si>
  <si>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</si>
  <si>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</si>
  <si>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</si>
  <si>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</si>
  <si>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</si>
  <si>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</si>
  <si>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</si>
  <si>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</si>
  <si>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</si>
  <si>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</si>
  <si>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</si>
  <si>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</si>
  <si>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</si>
  <si>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</si>
  <si>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</si>
  <si>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</si>
  <si>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</si>
  <si>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</si>
  <si>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</si>
  <si>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</si>
  <si>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</si>
  <si>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Módulos (1+2+3+4+5)</t>
  </si>
  <si>
    <t>PREÇO TOTAL POR EMPREGADO</t>
  </si>
  <si>
    <t xml:space="preserve">PLANILHA DE CUSTOS </t>
  </si>
  <si>
    <r>
      <t>Nota 1: </t>
    </r>
    <r>
      <rPr>
        <i/>
        <sz val="9"/>
        <color rgb="FF000000"/>
        <rFont val="Calibri"/>
        <family val="2"/>
      </rPr>
      <t>O Módulo 1 refere-se ao </t>
    </r>
    <r>
      <rPr>
        <b/>
        <i/>
        <sz val="9"/>
        <color rgb="FF000000"/>
        <rFont val="Calibri"/>
        <family val="2"/>
      </rPr>
      <t>valor mensal devido ao empregado</t>
    </r>
    <r>
      <rPr>
        <i/>
        <sz val="9"/>
        <color rgb="FF000000"/>
        <rFont val="Calibri"/>
        <family val="2"/>
      </rPr>
      <t> pela prestação do serviço no período de 12 meses.</t>
    </r>
  </si>
  <si>
    <t>Item 14, Anexo XII, IN nº 05/2017</t>
  </si>
  <si>
    <t>Percentuais incidentes sobre a remuneração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</si>
  <si>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</si>
  <si>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</si>
  <si>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</si>
  <si>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</si>
  <si>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</si>
  <si>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r>
      <t>Nota 2:</t>
    </r>
    <r>
      <rPr>
        <i/>
        <sz val="9"/>
        <color rgb="FF000000"/>
        <rFont val="Calibri"/>
        <family val="2"/>
      </rPr>
      <t> O adicional de férias contido no Submódulo 2.1 corresponde a 1/3 (um terço) da remuneração que por sua vez é divido por 12 (doze) conforme Nota 1 acima.</t>
    </r>
  </si>
  <si>
    <r>
      <t>Nota 3:</t>
    </r>
    <r>
      <rPr>
        <i/>
        <sz val="9"/>
        <color rgb="FF000000"/>
        <rFont val="Calibri"/>
        <family val="2"/>
      </rPr>
      <t> 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  </t>
    </r>
    <r>
      <rPr>
        <b/>
        <i/>
        <sz val="9"/>
        <color rgb="FF000000"/>
        <rFont val="Calibri"/>
        <family val="2"/>
      </rPr>
      <t>(Incluído pela Instrução Normativa nº 7, de 2018)</t>
    </r>
  </si>
  <si>
    <r>
      <t>Nota 4:</t>
    </r>
    <r>
      <rPr>
        <i/>
        <sz val="9"/>
        <color rgb="FF000000"/>
        <rFont val="Calibri"/>
        <family val="2"/>
      </rPr>
      <t> Considerando as alíquotas de contribuição de 1% (um por cento), 2% (dois por cento) ou 3% (três por cento) referentes ao grau de risco de acidente do trabalho, previstas no inciso II do art. 22 da Lei no 8.212, de 24 de julho de 1991.</t>
    </r>
  </si>
  <si>
    <t>Aenxo VII-D</t>
  </si>
  <si>
    <t>Modelo de Planilha de Custos e Formação de Preços - Submódulo 2.2</t>
  </si>
  <si>
    <t>SENAI ou SENAC</t>
  </si>
  <si>
    <t>Auxílio Saúde</t>
  </si>
  <si>
    <r>
      <t>Nota 1:</t>
    </r>
    <r>
      <rPr>
        <i/>
        <sz val="9"/>
        <color rgb="FF000000"/>
        <rFont val="Calibri"/>
        <family val="2"/>
      </rPr>
      <t>O valor informado deverá ser o custo real do benefício (descontado o valor eventualmente pago pelo empregado).</t>
    </r>
  </si>
  <si>
    <r>
      <t>Nota 2:</t>
    </r>
    <r>
      <rPr>
        <i/>
        <sz val="9"/>
        <color rgb="FF000000"/>
        <rFont val="Calibri"/>
        <family val="2"/>
      </rPr>
      <t>Observar a previsão dos benefícios contidos em Acordos, Convenções e Dissídios Coletivos de Trabalho e atentar-se ao disposto no art. 6º da IN 05/2017 atualizada.</t>
    </r>
  </si>
  <si>
    <r>
      <t>Nota 3:</t>
    </r>
    <r>
      <rPr>
        <i/>
        <sz val="9"/>
        <rFont val="Calibri"/>
        <family val="2"/>
      </rPr>
      <t>Caso a empresa informe que possui benefício do PAT e queira descontar um percentual do auxílio-alimentação, esta deve apresentar comprovação.</t>
    </r>
  </si>
  <si>
    <r>
      <t>Nota 4:</t>
    </r>
    <r>
      <rPr>
        <i/>
        <sz val="9"/>
        <rFont val="Calibri"/>
        <family val="2"/>
      </rPr>
      <t>O SAT varia conforme o serviço e conforme a empresa. É necessária a apresentação de comprovaão.</t>
    </r>
  </si>
  <si>
    <t>Lei nº 13.932/2019</t>
  </si>
  <si>
    <t>Multa do FGTS (item C + F) = 4%</t>
  </si>
  <si>
    <t>c.4</t>
  </si>
  <si>
    <t>Desoneração</t>
  </si>
  <si>
    <t>LIMPEZA</t>
  </si>
  <si>
    <t>5143-20</t>
  </si>
  <si>
    <r>
      <t>Nota 1:</t>
    </r>
    <r>
      <rPr>
        <i/>
        <sz val="9"/>
        <color rgb="FF000000"/>
        <rFont val="Calibri"/>
        <family val="2"/>
      </rPr>
      <t> Como a planilha de custos e formação de preços é calculada </t>
    </r>
    <r>
      <rPr>
        <i/>
        <u/>
        <sz val="9"/>
        <color rgb="FF000000"/>
        <rFont val="Calibri"/>
        <family val="2"/>
      </rPr>
      <t>mensalmente</t>
    </r>
    <r>
      <rPr>
        <i/>
        <sz val="9"/>
        <color rgb="FF000000"/>
        <rFont val="Calibri"/>
        <family val="2"/>
      </rPr>
      <t>, provisiona-se proporcionalmente 1/12 (um doze avos) dos valores referentes a gratificação natalina, férias e adicional de férias. </t>
    </r>
    <r>
      <rPr>
        <b/>
        <i/>
        <sz val="9"/>
        <color rgb="FF000000"/>
        <rFont val="Calibri"/>
        <family val="2"/>
      </rPr>
      <t>(Redação dada pela Instrução Normativa nº 7, de 2018).</t>
    </r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</si>
  <si>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n0 176/2017).</t>
  </si>
  <si>
    <t>Acordo, Convenção ou Dissídio Coletivo</t>
  </si>
  <si>
    <t>Limpeza e copeiragem</t>
  </si>
  <si>
    <t>Multa do FGTS sobre o Aviso Prévio indenizado</t>
  </si>
  <si>
    <t>Multa do FGTS sobre o Aviso Prévio Trabalhado</t>
  </si>
  <si>
    <t>Materiais e equipamentos</t>
  </si>
  <si>
    <t>Outros</t>
  </si>
  <si>
    <t xml:space="preserve">Utilizou-se 22 dias </t>
  </si>
  <si>
    <t>Auxílio Odontológico</t>
  </si>
  <si>
    <t>Servente e Copeira</t>
  </si>
  <si>
    <t>Salvador</t>
  </si>
  <si>
    <t>Outros (Seguro de Vida)</t>
  </si>
  <si>
    <t>CCT BA000001/2024</t>
  </si>
  <si>
    <t>Quadro Demonstrativo - VALOR GLOBAL DA PROPOSTA</t>
  </si>
  <si>
    <t>VALOR GLOBAL DA PROPOSTA</t>
  </si>
  <si>
    <t>Descrição</t>
  </si>
  <si>
    <t>Valor proposto por posto</t>
  </si>
  <si>
    <t>Valor mensal do serviço</t>
  </si>
  <si>
    <t>Valor Global da Proposta (valor mensal do serviço X 12 meses do contrato).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</si>
</sst>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"/>
    <numFmt numFmtId="165" formatCode="&quot;R$ &quot;#,##0.00_);[Red]&quot;(R$ &quot;#,##0.00\)"/>
    <numFmt numFmtId="166" formatCode="_-* #,##0.00_-;\-* #,##0.00_-;_-* \-??_-;_-@"/>
  </numFmts>
  <fonts count="20">
    <font>
      <sz val="10"/>
      <color rgb="FF000000"/>
      <name val="Arial"/>
    </font>
    <font>
      <sz val="10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sz val="8"/>
      <color theme="1"/>
      <name val="Arial1"/>
    </font>
    <font>
      <i/>
      <u/>
      <sz val="9"/>
      <color rgb="FF000000"/>
      <name val="Calibri"/>
      <family val="2"/>
    </font>
    <font>
      <b/>
      <i/>
      <sz val="9"/>
      <name val="Calibri"/>
      <family val="2"/>
    </font>
    <font>
      <i/>
      <sz val="9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0"/>
      <name val="Calibri"/>
      <family val="2"/>
      <charset val="1"/>
    </font>
    <font>
      <b/>
      <sz val="1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D7E4BD"/>
        <bgColor rgb="FFD7E4BD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DCE6F2"/>
        <bgColor rgb="FFDCE6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0"/>
      </patternFill>
    </fill>
  </fills>
  <borders count="5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5" fillId="0" borderId="14"/>
  </cellStyleXfs>
  <cellXfs count="186">
    <xf numFmtId="0" fontId="0" fillId="0" borderId="0" xfId="0"/>
    <xf numFmtId="0" fontId="1" fillId="0" borderId="0" xfId="0" applyFont="1"/>
    <xf numFmtId="0" fontId="1" fillId="0" borderId="14" xfId="0" applyFont="1" applyBorder="1"/>
    <xf numFmtId="10" fontId="15" fillId="9" borderId="3" xfId="1" applyNumberFormat="1" applyFont="1" applyFill="1" applyBorder="1" applyAlignment="1">
      <alignment horizontal="center"/>
    </xf>
    <xf numFmtId="0" fontId="16" fillId="0" borderId="4" xfId="1" applyFont="1" applyBorder="1" applyAlignment="1">
      <alignment horizontal="center"/>
    </xf>
    <xf numFmtId="10" fontId="16" fillId="0" borderId="13" xfId="1" applyNumberFormat="1" applyFont="1" applyBorder="1" applyAlignment="1">
      <alignment horizontal="center"/>
    </xf>
    <xf numFmtId="0" fontId="16" fillId="0" borderId="17" xfId="1" applyFont="1" applyBorder="1" applyAlignment="1">
      <alignment horizontal="center"/>
    </xf>
    <xf numFmtId="10" fontId="16" fillId="0" borderId="14" xfId="1" applyNumberFormat="1" applyFont="1" applyAlignment="1">
      <alignment horizontal="center"/>
    </xf>
    <xf numFmtId="0" fontId="17" fillId="0" borderId="17" xfId="1" applyFont="1" applyBorder="1"/>
    <xf numFmtId="0" fontId="16" fillId="0" borderId="8" xfId="1" applyFont="1" applyBorder="1" applyAlignment="1">
      <alignment horizontal="center"/>
    </xf>
    <xf numFmtId="10" fontId="16" fillId="0" borderId="9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16" fillId="0" borderId="14" xfId="1" applyFont="1" applyAlignment="1">
      <alignment horizontal="left"/>
    </xf>
    <xf numFmtId="0" fontId="5" fillId="0" borderId="14" xfId="1"/>
    <xf numFmtId="0" fontId="1" fillId="0" borderId="14" xfId="1" applyFont="1" applyAlignment="1">
      <alignment horizontal="center"/>
    </xf>
    <xf numFmtId="0" fontId="1" fillId="0" borderId="14" xfId="1" applyFont="1" applyAlignment="1">
      <alignment horizontal="left"/>
    </xf>
    <xf numFmtId="0" fontId="1" fillId="0" borderId="14" xfId="1" applyFont="1"/>
    <xf numFmtId="0" fontId="1" fillId="0" borderId="3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3" fillId="0" borderId="3" xfId="1" applyFont="1" applyBorder="1"/>
    <xf numFmtId="0" fontId="1" fillId="9" borderId="3" xfId="1" applyFont="1" applyFill="1" applyBorder="1" applyAlignment="1">
      <alignment horizontal="center"/>
    </xf>
    <xf numFmtId="2" fontId="1" fillId="9" borderId="3" xfId="1" applyNumberFormat="1" applyFont="1" applyFill="1" applyBorder="1" applyAlignment="1">
      <alignment horizontal="center"/>
    </xf>
    <xf numFmtId="166" fontId="1" fillId="9" borderId="3" xfId="1" applyNumberFormat="1" applyFont="1" applyFill="1" applyBorder="1"/>
    <xf numFmtId="0" fontId="5" fillId="9" borderId="14" xfId="1" applyFill="1"/>
    <xf numFmtId="10" fontId="1" fillId="9" borderId="3" xfId="1" applyNumberFormat="1" applyFont="1" applyFill="1" applyBorder="1" applyAlignment="1">
      <alignment horizontal="center"/>
    </xf>
    <xf numFmtId="10" fontId="1" fillId="10" borderId="3" xfId="1" applyNumberFormat="1" applyFont="1" applyFill="1" applyBorder="1" applyAlignment="1">
      <alignment horizontal="center"/>
    </xf>
    <xf numFmtId="166" fontId="1" fillId="10" borderId="3" xfId="1" applyNumberFormat="1" applyFont="1" applyFill="1" applyBorder="1"/>
    <xf numFmtId="166" fontId="3" fillId="0" borderId="3" xfId="1" applyNumberFormat="1" applyFont="1" applyBorder="1"/>
    <xf numFmtId="0" fontId="3" fillId="0" borderId="14" xfId="1" applyFont="1" applyAlignment="1">
      <alignment horizontal="center"/>
    </xf>
    <xf numFmtId="2" fontId="3" fillId="0" borderId="14" xfId="1" applyNumberFormat="1" applyFont="1"/>
    <xf numFmtId="10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2" fillId="0" borderId="19" xfId="1" applyFont="1" applyBorder="1" applyAlignment="1">
      <alignment horizontal="center"/>
    </xf>
    <xf numFmtId="0" fontId="5" fillId="0" borderId="19" xfId="1" applyBorder="1"/>
    <xf numFmtId="10" fontId="3" fillId="0" borderId="3" xfId="1" applyNumberFormat="1" applyFont="1" applyBorder="1" applyAlignment="1">
      <alignment horizontal="center"/>
    </xf>
    <xf numFmtId="0" fontId="3" fillId="9" borderId="3" xfId="1" applyFont="1" applyFill="1" applyBorder="1" applyAlignment="1">
      <alignment horizontal="center"/>
    </xf>
    <xf numFmtId="10" fontId="5" fillId="8" borderId="19" xfId="1" applyNumberFormat="1" applyFill="1" applyBorder="1" applyAlignment="1">
      <alignment horizontal="center"/>
    </xf>
    <xf numFmtId="10" fontId="3" fillId="9" borderId="3" xfId="1" applyNumberFormat="1" applyFont="1" applyFill="1" applyBorder="1" applyAlignment="1">
      <alignment horizontal="center"/>
    </xf>
    <xf numFmtId="2" fontId="3" fillId="9" borderId="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/>
    <xf numFmtId="0" fontId="5" fillId="0" borderId="19" xfId="1" applyBorder="1" applyAlignment="1">
      <alignment horizontal="center"/>
    </xf>
    <xf numFmtId="0" fontId="1" fillId="9" borderId="14" xfId="1" applyFont="1" applyFill="1"/>
    <xf numFmtId="10" fontId="3" fillId="0" borderId="11" xfId="1" applyNumberFormat="1" applyFont="1" applyBorder="1" applyAlignment="1">
      <alignment horizontal="center"/>
    </xf>
    <xf numFmtId="166" fontId="3" fillId="0" borderId="11" xfId="1" applyNumberFormat="1" applyFont="1" applyBorder="1"/>
    <xf numFmtId="0" fontId="5" fillId="0" borderId="14" xfId="1" applyAlignment="1">
      <alignment horizontal="center"/>
    </xf>
    <xf numFmtId="10" fontId="5" fillId="9" borderId="14" xfId="1" applyNumberFormat="1" applyFill="1" applyAlignment="1">
      <alignment horizontal="center" vertical="center"/>
    </xf>
    <xf numFmtId="10" fontId="3" fillId="2" borderId="7" xfId="1" applyNumberFormat="1" applyFont="1" applyFill="1" applyBorder="1" applyAlignment="1">
      <alignment horizontal="center"/>
    </xf>
    <xf numFmtId="0" fontId="3" fillId="2" borderId="7" xfId="1" applyFont="1" applyFill="1" applyBorder="1"/>
    <xf numFmtId="166" fontId="1" fillId="0" borderId="3" xfId="1" applyNumberFormat="1" applyFont="1" applyBorder="1" applyAlignment="1">
      <alignment horizontal="center"/>
    </xf>
    <xf numFmtId="166" fontId="1" fillId="0" borderId="3" xfId="1" applyNumberFormat="1" applyFont="1" applyBorder="1"/>
    <xf numFmtId="0" fontId="3" fillId="0" borderId="13" xfId="1" applyFont="1" applyBorder="1" applyAlignment="1">
      <alignment horizontal="center"/>
    </xf>
    <xf numFmtId="2" fontId="3" fillId="0" borderId="13" xfId="1" applyNumberFormat="1" applyFont="1" applyBorder="1"/>
    <xf numFmtId="0" fontId="3" fillId="6" borderId="3" xfId="1" applyFont="1" applyFill="1" applyBorder="1" applyAlignment="1">
      <alignment horizontal="center"/>
    </xf>
    <xf numFmtId="0" fontId="3" fillId="6" borderId="3" xfId="1" applyFont="1" applyFill="1" applyBorder="1"/>
    <xf numFmtId="166" fontId="3" fillId="9" borderId="3" xfId="1" applyNumberFormat="1" applyFont="1" applyFill="1" applyBorder="1"/>
    <xf numFmtId="2" fontId="16" fillId="0" borderId="5" xfId="1" applyNumberFormat="1" applyFont="1" applyBorder="1"/>
    <xf numFmtId="2" fontId="16" fillId="0" borderId="15" xfId="1" applyNumberFormat="1" applyFont="1" applyBorder="1"/>
    <xf numFmtId="2" fontId="16" fillId="0" borderId="6" xfId="1" applyNumberFormat="1" applyFont="1" applyBorder="1"/>
    <xf numFmtId="2" fontId="1" fillId="0" borderId="14" xfId="1" applyNumberFormat="1" applyFont="1"/>
    <xf numFmtId="166" fontId="1" fillId="9" borderId="3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166" fontId="1" fillId="0" borderId="40" xfId="1" applyNumberFormat="1" applyFont="1" applyBorder="1"/>
    <xf numFmtId="0" fontId="1" fillId="0" borderId="41" xfId="0" applyFont="1" applyBorder="1" applyAlignment="1">
      <alignment horizontal="center"/>
    </xf>
    <xf numFmtId="166" fontId="1" fillId="0" borderId="42" xfId="1" applyNumberFormat="1" applyFont="1" applyBorder="1"/>
    <xf numFmtId="0" fontId="1" fillId="0" borderId="43" xfId="0" applyFont="1" applyBorder="1" applyAlignment="1">
      <alignment horizontal="center"/>
    </xf>
    <xf numFmtId="166" fontId="3" fillId="0" borderId="47" xfId="1" applyNumberFormat="1" applyFont="1" applyBorder="1"/>
    <xf numFmtId="0" fontId="1" fillId="0" borderId="18" xfId="1" applyFont="1" applyBorder="1" applyAlignment="1">
      <alignment horizontal="left"/>
    </xf>
    <xf numFmtId="0" fontId="4" fillId="0" borderId="1" xfId="1" applyFont="1" applyBorder="1"/>
    <xf numFmtId="0" fontId="4" fillId="0" borderId="2" xfId="1" applyFont="1" applyBorder="1"/>
    <xf numFmtId="0" fontId="3" fillId="0" borderId="18" xfId="1" applyFont="1" applyBorder="1" applyAlignment="1">
      <alignment horizontal="center"/>
    </xf>
    <xf numFmtId="0" fontId="3" fillId="7" borderId="18" xfId="1" applyFont="1" applyFill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48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14" xfId="1" applyFont="1" applyAlignment="1">
      <alignment horizontal="left"/>
    </xf>
    <xf numFmtId="0" fontId="5" fillId="0" borderId="14" xfId="1"/>
    <xf numFmtId="0" fontId="16" fillId="0" borderId="13" xfId="1" applyFont="1" applyBorder="1" applyAlignment="1">
      <alignment horizontal="left"/>
    </xf>
    <xf numFmtId="0" fontId="4" fillId="0" borderId="13" xfId="1" applyFont="1" applyBorder="1"/>
    <xf numFmtId="0" fontId="16" fillId="0" borderId="14" xfId="1" applyFont="1" applyAlignment="1">
      <alignment horizontal="left"/>
    </xf>
    <xf numFmtId="0" fontId="16" fillId="0" borderId="9" xfId="1" applyFont="1" applyBorder="1" applyAlignment="1">
      <alignment horizontal="left"/>
    </xf>
    <xf numFmtId="0" fontId="4" fillId="0" borderId="9" xfId="1" applyFont="1" applyBorder="1"/>
    <xf numFmtId="0" fontId="5" fillId="0" borderId="1" xfId="1" applyBorder="1" applyAlignment="1">
      <alignment horizontal="left"/>
    </xf>
    <xf numFmtId="0" fontId="5" fillId="0" borderId="2" xfId="1" applyBorder="1" applyAlignment="1">
      <alignment horizontal="left"/>
    </xf>
    <xf numFmtId="0" fontId="8" fillId="5" borderId="18" xfId="1" applyFont="1" applyFill="1" applyBorder="1" applyAlignment="1">
      <alignment horizontal="center"/>
    </xf>
    <xf numFmtId="0" fontId="3" fillId="0" borderId="18" xfId="1" applyFont="1" applyBorder="1" applyAlignment="1">
      <alignment horizontal="left"/>
    </xf>
    <xf numFmtId="0" fontId="1" fillId="0" borderId="18" xfId="1" applyFont="1" applyBorder="1"/>
    <xf numFmtId="0" fontId="3" fillId="4" borderId="12" xfId="1" applyFont="1" applyFill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3" fillId="4" borderId="10" xfId="1" applyFont="1" applyFill="1" applyBorder="1" applyAlignment="1">
      <alignment horizontal="center"/>
    </xf>
    <xf numFmtId="0" fontId="3" fillId="6" borderId="18" xfId="1" applyFont="1" applyFill="1" applyBorder="1" applyAlignment="1">
      <alignment horizontal="center"/>
    </xf>
    <xf numFmtId="0" fontId="3" fillId="4" borderId="16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2" fillId="8" borderId="19" xfId="1" applyFont="1" applyFill="1" applyBorder="1" applyAlignment="1">
      <alignment horizontal="center"/>
    </xf>
    <xf numFmtId="0" fontId="2" fillId="8" borderId="24" xfId="1" applyFont="1" applyFill="1" applyBorder="1" applyAlignment="1">
      <alignment horizontal="left" vertical="top" wrapText="1"/>
    </xf>
    <xf numFmtId="0" fontId="2" fillId="8" borderId="25" xfId="1" applyFont="1" applyFill="1" applyBorder="1" applyAlignment="1">
      <alignment horizontal="left" vertical="top" wrapText="1"/>
    </xf>
    <xf numFmtId="0" fontId="2" fillId="8" borderId="26" xfId="1" applyFont="1" applyFill="1" applyBorder="1" applyAlignment="1">
      <alignment horizontal="left" vertical="top" wrapText="1"/>
    </xf>
    <xf numFmtId="0" fontId="2" fillId="8" borderId="27" xfId="1" applyFont="1" applyFill="1" applyBorder="1" applyAlignment="1">
      <alignment horizontal="left" vertical="top" wrapText="1"/>
    </xf>
    <xf numFmtId="0" fontId="2" fillId="8" borderId="14" xfId="1" applyFont="1" applyFill="1" applyAlignment="1">
      <alignment horizontal="left" vertical="top" wrapText="1"/>
    </xf>
    <xf numFmtId="0" fontId="2" fillId="8" borderId="28" xfId="1" applyFont="1" applyFill="1" applyBorder="1" applyAlignment="1">
      <alignment horizontal="left" vertical="top" wrapText="1"/>
    </xf>
    <xf numFmtId="0" fontId="2" fillId="8" borderId="29" xfId="1" applyFont="1" applyFill="1" applyBorder="1" applyAlignment="1">
      <alignment horizontal="left" vertical="top" wrapText="1"/>
    </xf>
    <xf numFmtId="0" fontId="2" fillId="8" borderId="23" xfId="1" applyFont="1" applyFill="1" applyBorder="1" applyAlignment="1">
      <alignment horizontal="left" vertical="top" wrapText="1"/>
    </xf>
    <xf numFmtId="0" fontId="2" fillId="8" borderId="30" xfId="1" applyFont="1" applyFill="1" applyBorder="1" applyAlignment="1">
      <alignment horizontal="left" vertical="top" wrapText="1"/>
    </xf>
    <xf numFmtId="0" fontId="13" fillId="0" borderId="14" xfId="1" applyFont="1" applyAlignment="1">
      <alignment horizontal="left" vertical="center" wrapText="1"/>
    </xf>
    <xf numFmtId="0" fontId="4" fillId="0" borderId="14" xfId="1" applyFont="1"/>
    <xf numFmtId="0" fontId="13" fillId="0" borderId="14" xfId="1" applyFont="1" applyAlignment="1">
      <alignment horizontal="left" vertical="center"/>
    </xf>
    <xf numFmtId="0" fontId="3" fillId="4" borderId="8" xfId="1" applyFont="1" applyFill="1" applyBorder="1" applyAlignment="1">
      <alignment horizontal="center"/>
    </xf>
    <xf numFmtId="0" fontId="1" fillId="0" borderId="1" xfId="1" applyFont="1" applyBorder="1" applyAlignment="1">
      <alignment horizontal="left"/>
    </xf>
    <xf numFmtId="0" fontId="1" fillId="0" borderId="2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9" fillId="0" borderId="13" xfId="1" applyFont="1" applyBorder="1" applyAlignment="1">
      <alignment horizontal="left" vertical="center" wrapText="1"/>
    </xf>
    <xf numFmtId="0" fontId="9" fillId="0" borderId="14" xfId="1" applyFont="1" applyAlignment="1">
      <alignment horizontal="left" vertical="center" wrapText="1"/>
    </xf>
    <xf numFmtId="0" fontId="1" fillId="0" borderId="1" xfId="1" applyFont="1" applyBorder="1"/>
    <xf numFmtId="0" fontId="1" fillId="0" borderId="2" xfId="1" applyFont="1" applyBorder="1"/>
    <xf numFmtId="0" fontId="5" fillId="8" borderId="20" xfId="1" applyFill="1" applyBorder="1" applyAlignment="1">
      <alignment horizontal="center"/>
    </xf>
    <xf numFmtId="0" fontId="5" fillId="8" borderId="21" xfId="1" applyFill="1" applyBorder="1" applyAlignment="1">
      <alignment horizontal="center"/>
    </xf>
    <xf numFmtId="0" fontId="5" fillId="8" borderId="22" xfId="1" applyFill="1" applyBorder="1" applyAlignment="1">
      <alignment horizontal="center"/>
    </xf>
    <xf numFmtId="10" fontId="5" fillId="8" borderId="20" xfId="1" applyNumberFormat="1" applyFill="1" applyBorder="1" applyAlignment="1">
      <alignment horizontal="center" vertical="center"/>
    </xf>
    <xf numFmtId="10" fontId="5" fillId="8" borderId="21" xfId="1" applyNumberFormat="1" applyFill="1" applyBorder="1" applyAlignment="1">
      <alignment horizontal="center" vertical="center"/>
    </xf>
    <xf numFmtId="10" fontId="5" fillId="8" borderId="22" xfId="1" applyNumberFormat="1" applyFill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4" fillId="0" borderId="5" xfId="1" applyFont="1" applyBorder="1"/>
    <xf numFmtId="0" fontId="3" fillId="0" borderId="19" xfId="1" applyFont="1" applyBorder="1" applyAlignment="1">
      <alignment horizontal="center"/>
    </xf>
    <xf numFmtId="10" fontId="5" fillId="9" borderId="14" xfId="1" applyNumberFormat="1" applyFill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5" fillId="9" borderId="14" xfId="1" applyFill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4" fillId="0" borderId="8" xfId="1" applyFont="1" applyBorder="1"/>
    <xf numFmtId="0" fontId="4" fillId="0" borderId="6" xfId="1" applyFont="1" applyBorder="1"/>
    <xf numFmtId="2" fontId="1" fillId="0" borderId="11" xfId="1" applyNumberFormat="1" applyFont="1" applyBorder="1" applyAlignment="1">
      <alignment vertical="center"/>
    </xf>
    <xf numFmtId="0" fontId="4" fillId="0" borderId="7" xfId="1" applyFont="1" applyBorder="1"/>
    <xf numFmtId="0" fontId="3" fillId="2" borderId="18" xfId="1" applyFont="1" applyFill="1" applyBorder="1" applyAlignment="1">
      <alignment horizontal="center"/>
    </xf>
    <xf numFmtId="0" fontId="3" fillId="0" borderId="18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0" fontId="11" fillId="0" borderId="20" xfId="0" applyFont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4" fillId="0" borderId="13" xfId="1" applyFont="1" applyBorder="1" applyAlignment="1">
      <alignment wrapText="1"/>
    </xf>
    <xf numFmtId="10" fontId="5" fillId="8" borderId="20" xfId="1" applyNumberFormat="1" applyFill="1" applyBorder="1" applyAlignment="1">
      <alignment horizontal="center"/>
    </xf>
    <xf numFmtId="10" fontId="5" fillId="8" borderId="21" xfId="1" applyNumberFormat="1" applyFill="1" applyBorder="1" applyAlignment="1">
      <alignment horizontal="center"/>
    </xf>
    <xf numFmtId="10" fontId="5" fillId="8" borderId="22" xfId="1" applyNumberFormat="1" applyFill="1" applyBorder="1" applyAlignment="1">
      <alignment horizontal="center"/>
    </xf>
    <xf numFmtId="0" fontId="1" fillId="4" borderId="18" xfId="1" applyFont="1" applyFill="1" applyBorder="1" applyAlignment="1">
      <alignment horizontal="left"/>
    </xf>
    <xf numFmtId="0" fontId="9" fillId="0" borderId="13" xfId="1" applyFont="1" applyBorder="1" applyAlignment="1">
      <alignment horizontal="left"/>
    </xf>
    <xf numFmtId="0" fontId="3" fillId="4" borderId="18" xfId="1" applyFont="1" applyFill="1" applyBorder="1" applyAlignment="1">
      <alignment horizontal="center"/>
    </xf>
    <xf numFmtId="0" fontId="7" fillId="0" borderId="2" xfId="1" applyFont="1" applyBorder="1"/>
    <xf numFmtId="164" fontId="18" fillId="0" borderId="19" xfId="0" applyNumberFormat="1" applyFont="1" applyBorder="1" applyAlignment="1">
      <alignment horizontal="center"/>
    </xf>
    <xf numFmtId="0" fontId="1" fillId="0" borderId="14" xfId="1" applyFont="1" applyAlignment="1">
      <alignment horizontal="center"/>
    </xf>
    <xf numFmtId="0" fontId="3" fillId="3" borderId="18" xfId="1" applyFont="1" applyFill="1" applyBorder="1" applyAlignment="1">
      <alignment horizontal="center"/>
    </xf>
    <xf numFmtId="0" fontId="3" fillId="8" borderId="18" xfId="1" applyFont="1" applyFill="1" applyBorder="1" applyAlignment="1">
      <alignment horizontal="center"/>
    </xf>
    <xf numFmtId="0" fontId="7" fillId="8" borderId="2" xfId="1" applyFont="1" applyFill="1" applyBorder="1"/>
    <xf numFmtId="0" fontId="1" fillId="4" borderId="18" xfId="1" applyFont="1" applyFill="1" applyBorder="1" applyAlignment="1">
      <alignment horizontal="center"/>
    </xf>
    <xf numFmtId="165" fontId="15" fillId="9" borderId="19" xfId="0" applyNumberFormat="1" applyFont="1" applyFill="1" applyBorder="1" applyAlignment="1">
      <alignment horizontal="center"/>
    </xf>
    <xf numFmtId="0" fontId="19" fillId="8" borderId="19" xfId="0" applyFont="1" applyFill="1" applyBorder="1" applyAlignment="1">
      <alignment horizontal="center"/>
    </xf>
    <xf numFmtId="0" fontId="1" fillId="0" borderId="18" xfId="1" applyFont="1" applyBorder="1" applyAlignment="1">
      <alignment horizontal="left" vertical="center"/>
    </xf>
    <xf numFmtId="164" fontId="1" fillId="11" borderId="18" xfId="1" applyNumberFormat="1" applyFont="1" applyFill="1" applyBorder="1" applyAlignment="1">
      <alignment horizontal="center" vertical="center" wrapText="1"/>
    </xf>
    <xf numFmtId="0" fontId="4" fillId="9" borderId="2" xfId="1" applyFont="1" applyFill="1" applyBorder="1" applyAlignment="1">
      <alignment vertical="center" wrapText="1"/>
    </xf>
    <xf numFmtId="0" fontId="3" fillId="9" borderId="18" xfId="1" applyFont="1" applyFill="1" applyBorder="1" applyAlignment="1">
      <alignment horizontal="center"/>
    </xf>
    <xf numFmtId="0" fontId="7" fillId="9" borderId="2" xfId="1" applyFont="1" applyFill="1" applyBorder="1"/>
    <xf numFmtId="0" fontId="6" fillId="8" borderId="14" xfId="1" applyFont="1" applyFill="1" applyAlignment="1">
      <alignment horizontal="center" vertical="center"/>
    </xf>
    <xf numFmtId="0" fontId="5" fillId="8" borderId="14" xfId="1" applyFill="1"/>
    <xf numFmtId="0" fontId="3" fillId="0" borderId="14" xfId="1" applyFont="1" applyAlignment="1">
      <alignment horizontal="left"/>
    </xf>
    <xf numFmtId="164" fontId="1" fillId="0" borderId="18" xfId="1" applyNumberFormat="1" applyFont="1" applyBorder="1" applyAlignment="1">
      <alignment horizontal="center"/>
    </xf>
  </cellXfs>
  <cellStyles count="2"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8"/>
  <sheetViews>
    <sheetView tabSelected="1" topLeftCell="A116" workbookViewId="0">
      <selection activeCell="I108" sqref="I108:I110"/>
    </sheetView>
  </sheetViews>
  <sheetFormatPr defaultRowHeight="12.75"/>
  <cols>
    <col min="1" max="1" width="10" customWidth="1"/>
    <col min="2" max="2" width="9.140625" customWidth="1"/>
    <col min="3" max="3" width="18.140625" customWidth="1"/>
    <col min="4" max="4" width="12.7109375" customWidth="1"/>
    <col min="5" max="5" width="9.7109375" customWidth="1"/>
    <col min="6" max="6" width="9.140625" customWidth="1"/>
    <col min="7" max="7" width="24.140625" customWidth="1"/>
    <col min="8" max="8" width="10.5703125" customWidth="1"/>
    <col min="9" max="9" width="20.28515625" customWidth="1"/>
    <col min="10" max="10" width="8.42578125" customWidth="1"/>
    <col min="11" max="11" width="7" customWidth="1"/>
    <col min="12" max="12" width="45.7109375" customWidth="1"/>
    <col min="13" max="13" width="12" customWidth="1"/>
    <col min="14" max="14" width="14.85546875" customWidth="1"/>
    <col min="15" max="15" width="11.7109375" customWidth="1"/>
    <col min="16" max="16" width="9.140625" customWidth="1"/>
  </cols>
  <sheetData>
    <row r="1" spans="1:16">
      <c r="A1" s="182" t="s">
        <v>120</v>
      </c>
      <c r="B1" s="183"/>
      <c r="C1" s="183"/>
      <c r="D1" s="183"/>
      <c r="E1" s="183"/>
      <c r="F1" s="183"/>
      <c r="G1" s="183"/>
      <c r="H1" s="183"/>
      <c r="I1" s="183"/>
      <c r="J1" s="14"/>
      <c r="K1" s="1"/>
      <c r="L1" s="1"/>
      <c r="M1" s="1"/>
      <c r="N1" s="1"/>
      <c r="O1" s="1"/>
      <c r="P1" s="1"/>
    </row>
    <row r="2" spans="1:16">
      <c r="A2" s="183"/>
      <c r="B2" s="183"/>
      <c r="C2" s="183"/>
      <c r="D2" s="183"/>
      <c r="E2" s="183"/>
      <c r="F2" s="183"/>
      <c r="G2" s="183"/>
      <c r="H2" s="183"/>
      <c r="I2" s="183"/>
      <c r="J2" s="14"/>
      <c r="K2" s="1"/>
      <c r="L2" s="1"/>
      <c r="M2" s="1"/>
      <c r="N2" s="1"/>
      <c r="O2" s="1"/>
      <c r="P2" s="1"/>
    </row>
    <row r="3" spans="1:16">
      <c r="A3" s="170"/>
      <c r="B3" s="94"/>
      <c r="C3" s="94"/>
      <c r="D3" s="94"/>
      <c r="E3" s="94"/>
      <c r="F3" s="94"/>
      <c r="G3" s="94"/>
      <c r="H3" s="94"/>
      <c r="I3" s="94"/>
      <c r="J3" s="14"/>
      <c r="K3" s="1"/>
      <c r="L3" s="1"/>
      <c r="M3" s="1"/>
      <c r="N3" s="1"/>
      <c r="O3" s="1"/>
      <c r="P3" s="1"/>
    </row>
    <row r="4" spans="1:16">
      <c r="A4" s="184" t="s">
        <v>0</v>
      </c>
      <c r="B4" s="94"/>
      <c r="C4" s="94"/>
      <c r="D4" s="94"/>
      <c r="E4" s="94"/>
      <c r="F4" s="94"/>
      <c r="G4" s="94"/>
      <c r="H4" s="94"/>
      <c r="I4" s="94"/>
      <c r="J4" s="14"/>
      <c r="K4" s="1"/>
      <c r="L4" s="1"/>
      <c r="M4" s="1"/>
      <c r="N4" s="1"/>
      <c r="O4" s="1"/>
      <c r="P4" s="1"/>
    </row>
    <row r="5" spans="1:16">
      <c r="A5" s="16"/>
      <c r="B5" s="16"/>
      <c r="C5" s="16"/>
      <c r="D5" s="16"/>
      <c r="E5" s="16"/>
      <c r="F5" s="16"/>
      <c r="G5" s="16"/>
      <c r="H5" s="15"/>
      <c r="I5" s="17"/>
      <c r="J5" s="14"/>
      <c r="K5" s="1"/>
      <c r="L5" s="1"/>
      <c r="M5" s="1"/>
      <c r="N5" s="1"/>
      <c r="O5" s="1"/>
      <c r="P5" s="1"/>
    </row>
    <row r="6" spans="1:16">
      <c r="A6" s="171" t="s">
        <v>1</v>
      </c>
      <c r="B6" s="73"/>
      <c r="C6" s="73"/>
      <c r="D6" s="73"/>
      <c r="E6" s="73"/>
      <c r="F6" s="73"/>
      <c r="G6" s="73"/>
      <c r="H6" s="73"/>
      <c r="I6" s="74"/>
      <c r="J6" s="14"/>
      <c r="K6" s="1"/>
      <c r="L6" s="1"/>
      <c r="M6" s="1"/>
      <c r="N6" s="1"/>
      <c r="O6" s="1"/>
      <c r="P6" s="1"/>
    </row>
    <row r="7" spans="1:16">
      <c r="A7" s="18" t="s">
        <v>2</v>
      </c>
      <c r="B7" s="72" t="s">
        <v>3</v>
      </c>
      <c r="C7" s="73"/>
      <c r="D7" s="73"/>
      <c r="E7" s="73"/>
      <c r="F7" s="73"/>
      <c r="G7" s="74"/>
      <c r="H7" s="185"/>
      <c r="I7" s="74"/>
      <c r="J7" s="14"/>
      <c r="K7" s="1"/>
      <c r="L7" s="1"/>
      <c r="M7" s="1"/>
      <c r="N7" s="1"/>
      <c r="O7" s="1"/>
      <c r="P7" s="1"/>
    </row>
    <row r="8" spans="1:16">
      <c r="A8" s="18" t="s">
        <v>5</v>
      </c>
      <c r="B8" s="72" t="s">
        <v>6</v>
      </c>
      <c r="C8" s="73"/>
      <c r="D8" s="73"/>
      <c r="E8" s="73"/>
      <c r="F8" s="73"/>
      <c r="G8" s="74"/>
      <c r="H8" s="176" t="s">
        <v>157</v>
      </c>
      <c r="I8" s="176"/>
      <c r="J8" s="14"/>
      <c r="K8" s="1"/>
      <c r="L8" s="1"/>
      <c r="M8" s="1"/>
      <c r="N8" s="1"/>
      <c r="O8" s="1"/>
      <c r="P8" s="1"/>
    </row>
    <row r="9" spans="1:16" ht="29.25" customHeight="1">
      <c r="A9" s="18" t="s">
        <v>7</v>
      </c>
      <c r="B9" s="177" t="s">
        <v>148</v>
      </c>
      <c r="C9" s="156"/>
      <c r="D9" s="156"/>
      <c r="E9" s="156"/>
      <c r="F9" s="156"/>
      <c r="G9" s="157"/>
      <c r="H9" s="178" t="s">
        <v>159</v>
      </c>
      <c r="I9" s="179"/>
      <c r="J9" s="14"/>
      <c r="K9" s="1"/>
      <c r="L9" s="1"/>
      <c r="M9" s="1"/>
      <c r="N9" s="1"/>
      <c r="O9" s="1"/>
      <c r="P9" s="1"/>
    </row>
    <row r="10" spans="1:16">
      <c r="A10" s="18" t="s">
        <v>8</v>
      </c>
      <c r="B10" s="72" t="s">
        <v>9</v>
      </c>
      <c r="C10" s="73"/>
      <c r="D10" s="73"/>
      <c r="E10" s="73"/>
      <c r="F10" s="73"/>
      <c r="G10" s="74"/>
      <c r="H10" s="180">
        <v>12</v>
      </c>
      <c r="I10" s="181"/>
      <c r="J10" s="14"/>
      <c r="K10" s="1"/>
      <c r="L10" s="1"/>
      <c r="M10" s="1"/>
      <c r="N10" s="1"/>
      <c r="O10" s="1"/>
      <c r="P10" s="1"/>
    </row>
    <row r="11" spans="1:16">
      <c r="A11" s="15"/>
      <c r="B11" s="16"/>
      <c r="C11" s="16"/>
      <c r="D11" s="16"/>
      <c r="E11" s="16"/>
      <c r="F11" s="16"/>
      <c r="G11" s="16"/>
      <c r="H11" s="15"/>
      <c r="I11" s="17"/>
      <c r="J11" s="14"/>
      <c r="K11" s="1"/>
      <c r="L11" s="1"/>
      <c r="M11" s="1"/>
      <c r="N11" s="1"/>
      <c r="O11" s="1"/>
      <c r="P11" s="1"/>
    </row>
    <row r="12" spans="1:16">
      <c r="A12" s="171" t="s">
        <v>10</v>
      </c>
      <c r="B12" s="73"/>
      <c r="C12" s="73"/>
      <c r="D12" s="73"/>
      <c r="E12" s="73"/>
      <c r="F12" s="73"/>
      <c r="G12" s="73"/>
      <c r="H12" s="73"/>
      <c r="I12" s="74"/>
      <c r="J12" s="14"/>
      <c r="K12" s="1"/>
      <c r="L12" s="1"/>
      <c r="M12" s="1"/>
      <c r="N12" s="1"/>
      <c r="O12" s="1"/>
      <c r="P12" s="1"/>
    </row>
    <row r="13" spans="1:16">
      <c r="A13" s="106" t="s">
        <v>11</v>
      </c>
      <c r="B13" s="74"/>
      <c r="C13" s="106" t="s">
        <v>12</v>
      </c>
      <c r="D13" s="74"/>
      <c r="E13" s="106" t="s">
        <v>13</v>
      </c>
      <c r="F13" s="73"/>
      <c r="G13" s="73"/>
      <c r="H13" s="73"/>
      <c r="I13" s="74"/>
      <c r="J13" s="14"/>
      <c r="K13" s="1"/>
      <c r="L13" s="1"/>
      <c r="M13" s="1"/>
      <c r="N13" s="1"/>
      <c r="O13" s="1"/>
      <c r="P13" s="1"/>
    </row>
    <row r="14" spans="1:16">
      <c r="A14" s="106" t="s">
        <v>149</v>
      </c>
      <c r="B14" s="74"/>
      <c r="C14" s="106" t="s">
        <v>14</v>
      </c>
      <c r="D14" s="74"/>
      <c r="E14" s="75">
        <v>1</v>
      </c>
      <c r="F14" s="129"/>
      <c r="G14" s="129"/>
      <c r="H14" s="129"/>
      <c r="I14" s="130"/>
      <c r="J14" s="14"/>
      <c r="K14" s="1"/>
      <c r="L14" s="1"/>
      <c r="M14" s="1"/>
      <c r="N14" s="1"/>
      <c r="O14" s="1"/>
      <c r="P14" s="1"/>
    </row>
    <row r="15" spans="1:16">
      <c r="A15" s="15"/>
      <c r="B15" s="16"/>
      <c r="C15" s="16"/>
      <c r="D15" s="16"/>
      <c r="E15" s="16"/>
      <c r="F15" s="16"/>
      <c r="G15" s="16"/>
      <c r="H15" s="15"/>
      <c r="I15" s="17"/>
      <c r="J15" s="14"/>
      <c r="K15" s="1"/>
      <c r="L15" s="1"/>
      <c r="M15" s="1"/>
      <c r="N15" s="1"/>
      <c r="O15" s="1"/>
      <c r="P15" s="1"/>
    </row>
    <row r="16" spans="1:16">
      <c r="A16" s="171" t="s">
        <v>15</v>
      </c>
      <c r="B16" s="73"/>
      <c r="C16" s="73"/>
      <c r="D16" s="73"/>
      <c r="E16" s="73"/>
      <c r="F16" s="73"/>
      <c r="G16" s="73"/>
      <c r="H16" s="73"/>
      <c r="I16" s="74"/>
      <c r="J16" s="14"/>
      <c r="K16" s="1"/>
      <c r="L16" s="1"/>
      <c r="M16" s="1"/>
      <c r="N16" s="1"/>
      <c r="O16" s="1"/>
      <c r="P16" s="1"/>
    </row>
    <row r="17" spans="1:16">
      <c r="A17" s="18">
        <v>1</v>
      </c>
      <c r="B17" s="72" t="s">
        <v>16</v>
      </c>
      <c r="C17" s="73"/>
      <c r="D17" s="73"/>
      <c r="E17" s="73"/>
      <c r="F17" s="73"/>
      <c r="G17" s="74"/>
      <c r="H17" s="172" t="s">
        <v>144</v>
      </c>
      <c r="I17" s="173"/>
      <c r="J17" s="14"/>
      <c r="K17" s="1"/>
      <c r="L17" s="1"/>
      <c r="M17" s="1"/>
      <c r="N17" s="1"/>
      <c r="O17" s="1"/>
      <c r="P17" s="1"/>
    </row>
    <row r="18" spans="1:16">
      <c r="A18" s="18">
        <v>2</v>
      </c>
      <c r="B18" s="72" t="s">
        <v>17</v>
      </c>
      <c r="C18" s="73"/>
      <c r="D18" s="73"/>
      <c r="E18" s="73"/>
      <c r="F18" s="73"/>
      <c r="G18" s="74"/>
      <c r="H18" s="174" t="s">
        <v>145</v>
      </c>
      <c r="I18" s="74"/>
      <c r="J18" s="14"/>
      <c r="K18" s="1"/>
      <c r="L18" s="1"/>
      <c r="M18" s="1"/>
      <c r="N18" s="1"/>
      <c r="O18" s="1"/>
      <c r="P18" s="1"/>
    </row>
    <row r="19" spans="1:16">
      <c r="A19" s="18">
        <v>3</v>
      </c>
      <c r="B19" s="72" t="s">
        <v>18</v>
      </c>
      <c r="C19" s="73"/>
      <c r="D19" s="73"/>
      <c r="E19" s="73"/>
      <c r="F19" s="73"/>
      <c r="G19" s="74"/>
      <c r="H19" s="175">
        <v>1426.8</v>
      </c>
      <c r="I19" s="175"/>
      <c r="J19" s="14"/>
      <c r="K19" s="1"/>
      <c r="L19" s="1"/>
      <c r="M19" s="1"/>
      <c r="N19" s="1"/>
      <c r="O19" s="1"/>
      <c r="P19" s="1"/>
    </row>
    <row r="20" spans="1:16">
      <c r="A20" s="18">
        <v>4</v>
      </c>
      <c r="B20" s="72" t="s">
        <v>19</v>
      </c>
      <c r="C20" s="73"/>
      <c r="D20" s="73"/>
      <c r="E20" s="73"/>
      <c r="F20" s="73"/>
      <c r="G20" s="74"/>
      <c r="H20" s="167" t="s">
        <v>156</v>
      </c>
      <c r="I20" s="168"/>
      <c r="J20" s="14"/>
      <c r="K20" s="1"/>
      <c r="L20" s="1"/>
      <c r="M20" s="1"/>
      <c r="N20" s="1"/>
      <c r="O20" s="1"/>
      <c r="P20" s="1"/>
    </row>
    <row r="21" spans="1:16">
      <c r="A21" s="18">
        <v>5</v>
      </c>
      <c r="B21" s="72" t="s">
        <v>20</v>
      </c>
      <c r="C21" s="73"/>
      <c r="D21" s="73"/>
      <c r="E21" s="73"/>
      <c r="F21" s="73"/>
      <c r="G21" s="74"/>
      <c r="H21" s="169">
        <v>45292</v>
      </c>
      <c r="I21" s="169"/>
      <c r="J21" s="14"/>
      <c r="K21" s="1"/>
      <c r="L21" s="1"/>
      <c r="M21" s="1"/>
      <c r="N21" s="1"/>
      <c r="O21" s="1"/>
      <c r="P21" s="1"/>
    </row>
    <row r="22" spans="1:16">
      <c r="A22" s="170"/>
      <c r="B22" s="94"/>
      <c r="C22" s="94"/>
      <c r="D22" s="94"/>
      <c r="E22" s="94"/>
      <c r="F22" s="94"/>
      <c r="G22" s="94"/>
      <c r="H22" s="94"/>
      <c r="I22" s="94"/>
      <c r="J22" s="14"/>
      <c r="K22" s="1"/>
      <c r="L22" s="1"/>
      <c r="M22" s="1"/>
      <c r="N22" s="1"/>
      <c r="O22" s="1"/>
      <c r="P22" s="1"/>
    </row>
    <row r="23" spans="1:16">
      <c r="A23" s="102" t="s">
        <v>21</v>
      </c>
      <c r="B23" s="73"/>
      <c r="C23" s="73"/>
      <c r="D23" s="73"/>
      <c r="E23" s="73"/>
      <c r="F23" s="73"/>
      <c r="G23" s="73"/>
      <c r="H23" s="73"/>
      <c r="I23" s="74"/>
      <c r="J23" s="14"/>
      <c r="K23" s="1"/>
      <c r="L23" s="1"/>
      <c r="M23" s="1"/>
      <c r="N23" s="1"/>
      <c r="O23" s="1"/>
      <c r="P23" s="1"/>
    </row>
    <row r="24" spans="1:16">
      <c r="A24" s="11">
        <v>1</v>
      </c>
      <c r="B24" s="75" t="s">
        <v>22</v>
      </c>
      <c r="C24" s="73"/>
      <c r="D24" s="73"/>
      <c r="E24" s="73"/>
      <c r="F24" s="73"/>
      <c r="G24" s="74"/>
      <c r="H24" s="11" t="s">
        <v>23</v>
      </c>
      <c r="I24" s="20" t="s">
        <v>24</v>
      </c>
      <c r="J24" s="14"/>
      <c r="K24" s="1"/>
      <c r="L24" s="1"/>
      <c r="M24" s="1"/>
      <c r="N24" s="1"/>
      <c r="O24" s="1"/>
      <c r="P24" s="1"/>
    </row>
    <row r="25" spans="1:16">
      <c r="A25" s="11" t="s">
        <v>2</v>
      </c>
      <c r="B25" s="72" t="s">
        <v>25</v>
      </c>
      <c r="C25" s="73"/>
      <c r="D25" s="73"/>
      <c r="E25" s="73"/>
      <c r="F25" s="73"/>
      <c r="G25" s="74"/>
      <c r="H25" s="21"/>
      <c r="I25" s="56"/>
      <c r="J25" s="14"/>
      <c r="K25" s="1"/>
      <c r="L25" s="1"/>
      <c r="M25" s="1"/>
      <c r="N25" s="1"/>
      <c r="O25" s="1"/>
      <c r="P25" s="1"/>
    </row>
    <row r="26" spans="1:16">
      <c r="A26" s="11" t="s">
        <v>5</v>
      </c>
      <c r="B26" s="72" t="s">
        <v>26</v>
      </c>
      <c r="C26" s="73"/>
      <c r="D26" s="73"/>
      <c r="E26" s="73"/>
      <c r="F26" s="73"/>
      <c r="G26" s="74"/>
      <c r="H26" s="22"/>
      <c r="I26" s="23">
        <f>H26*I25/100</f>
        <v>0</v>
      </c>
      <c r="J26" s="14"/>
      <c r="K26" s="1"/>
      <c r="L26" s="1"/>
      <c r="M26" s="1"/>
      <c r="N26" s="1"/>
      <c r="O26" s="1"/>
      <c r="P26" s="1"/>
    </row>
    <row r="27" spans="1:16">
      <c r="A27" s="11" t="s">
        <v>7</v>
      </c>
      <c r="B27" s="72" t="s">
        <v>27</v>
      </c>
      <c r="C27" s="73"/>
      <c r="D27" s="73"/>
      <c r="E27" s="73"/>
      <c r="F27" s="73"/>
      <c r="G27" s="74"/>
      <c r="H27" s="25"/>
      <c r="I27" s="23">
        <f>H27*I25</f>
        <v>0</v>
      </c>
      <c r="J27" s="14"/>
      <c r="K27" s="1"/>
      <c r="L27" s="1"/>
      <c r="M27" s="1"/>
      <c r="N27" s="1"/>
      <c r="O27" s="1"/>
      <c r="P27" s="1"/>
    </row>
    <row r="28" spans="1:16">
      <c r="A28" s="11" t="s">
        <v>8</v>
      </c>
      <c r="B28" s="72" t="s">
        <v>28</v>
      </c>
      <c r="C28" s="73"/>
      <c r="D28" s="73"/>
      <c r="E28" s="73"/>
      <c r="F28" s="73"/>
      <c r="G28" s="74"/>
      <c r="H28" s="25"/>
      <c r="I28" s="23">
        <v>0</v>
      </c>
      <c r="J28" s="14"/>
      <c r="K28" s="1"/>
      <c r="L28" s="1"/>
      <c r="M28" s="1"/>
      <c r="N28" s="1"/>
      <c r="O28" s="1"/>
      <c r="P28" s="1"/>
    </row>
    <row r="29" spans="1:16">
      <c r="A29" s="11" t="s">
        <v>29</v>
      </c>
      <c r="B29" s="72" t="s">
        <v>30</v>
      </c>
      <c r="C29" s="73"/>
      <c r="D29" s="73"/>
      <c r="E29" s="73"/>
      <c r="F29" s="73"/>
      <c r="G29" s="74"/>
      <c r="H29" s="25"/>
      <c r="I29" s="23">
        <v>0</v>
      </c>
      <c r="J29" s="14"/>
      <c r="K29" s="1"/>
      <c r="L29" s="1"/>
      <c r="M29" s="1"/>
      <c r="N29" s="1"/>
      <c r="O29" s="1"/>
      <c r="P29" s="1"/>
    </row>
    <row r="30" spans="1:16">
      <c r="A30" s="11" t="s">
        <v>31</v>
      </c>
      <c r="B30" s="165" t="s">
        <v>32</v>
      </c>
      <c r="C30" s="73"/>
      <c r="D30" s="73"/>
      <c r="E30" s="73"/>
      <c r="F30" s="73"/>
      <c r="G30" s="74"/>
      <c r="H30" s="26"/>
      <c r="I30" s="27">
        <f>H30*I25</f>
        <v>0</v>
      </c>
      <c r="J30" s="14"/>
      <c r="K30" s="1"/>
      <c r="L30" s="1"/>
      <c r="M30" s="1"/>
      <c r="N30" s="1"/>
      <c r="O30" s="1"/>
      <c r="P30" s="1"/>
    </row>
    <row r="31" spans="1:16">
      <c r="A31" s="75" t="s">
        <v>33</v>
      </c>
      <c r="B31" s="73"/>
      <c r="C31" s="73"/>
      <c r="D31" s="73"/>
      <c r="E31" s="73"/>
      <c r="F31" s="73"/>
      <c r="G31" s="73"/>
      <c r="H31" s="74"/>
      <c r="I31" s="28">
        <f>SUM(I25:I30)</f>
        <v>0</v>
      </c>
      <c r="J31" s="14"/>
      <c r="K31" s="1"/>
      <c r="L31" s="1"/>
      <c r="M31" s="1"/>
      <c r="N31" s="1"/>
      <c r="O31" s="1"/>
      <c r="P31" s="1"/>
    </row>
    <row r="32" spans="1:16">
      <c r="A32" s="166" t="s">
        <v>121</v>
      </c>
      <c r="B32" s="96"/>
      <c r="C32" s="96"/>
      <c r="D32" s="96"/>
      <c r="E32" s="96"/>
      <c r="F32" s="96"/>
      <c r="G32" s="96"/>
      <c r="H32" s="96"/>
      <c r="I32" s="96"/>
      <c r="J32" s="14"/>
      <c r="K32" s="1"/>
      <c r="L32" s="1"/>
      <c r="M32" s="1"/>
      <c r="N32" s="1"/>
      <c r="O32" s="1"/>
      <c r="P32" s="1"/>
    </row>
    <row r="33" spans="1:16">
      <c r="A33" s="29"/>
      <c r="B33" s="29"/>
      <c r="C33" s="29"/>
      <c r="D33" s="29"/>
      <c r="E33" s="29"/>
      <c r="F33" s="29"/>
      <c r="G33" s="29"/>
      <c r="H33" s="29"/>
      <c r="I33" s="30"/>
      <c r="J33" s="14"/>
      <c r="K33" s="1"/>
      <c r="L33" s="1"/>
      <c r="M33" s="1"/>
      <c r="N33" s="1"/>
      <c r="O33" s="1"/>
      <c r="P33" s="1"/>
    </row>
    <row r="34" spans="1:16">
      <c r="A34" s="102" t="s">
        <v>34</v>
      </c>
      <c r="B34" s="73"/>
      <c r="C34" s="73"/>
      <c r="D34" s="73"/>
      <c r="E34" s="73"/>
      <c r="F34" s="73"/>
      <c r="G34" s="73"/>
      <c r="H34" s="73"/>
      <c r="I34" s="74"/>
      <c r="J34" s="14"/>
      <c r="K34" s="1"/>
      <c r="L34" s="110" t="s">
        <v>122</v>
      </c>
      <c r="M34" s="111"/>
      <c r="N34" s="111"/>
      <c r="O34" s="112"/>
      <c r="P34" s="1"/>
    </row>
    <row r="35" spans="1:16">
      <c r="A35" s="75" t="s">
        <v>35</v>
      </c>
      <c r="B35" s="73"/>
      <c r="C35" s="73"/>
      <c r="D35" s="73"/>
      <c r="E35" s="73"/>
      <c r="F35" s="73"/>
      <c r="G35" s="74"/>
      <c r="H35" s="11" t="s">
        <v>23</v>
      </c>
      <c r="I35" s="20" t="s">
        <v>24</v>
      </c>
      <c r="J35" s="14"/>
      <c r="K35" s="1"/>
      <c r="L35" s="110" t="s">
        <v>123</v>
      </c>
      <c r="M35" s="111"/>
      <c r="N35" s="111"/>
      <c r="O35" s="112"/>
      <c r="P35" s="1"/>
    </row>
    <row r="36" spans="1:16">
      <c r="A36" s="11" t="s">
        <v>2</v>
      </c>
      <c r="B36" s="72" t="s">
        <v>36</v>
      </c>
      <c r="C36" s="73"/>
      <c r="D36" s="73"/>
      <c r="E36" s="73"/>
      <c r="F36" s="73"/>
      <c r="G36" s="74"/>
      <c r="H36" s="31">
        <v>8.3299999999999999E-2</v>
      </c>
      <c r="I36" s="32">
        <f>($I$31)*H36</f>
        <v>0</v>
      </c>
      <c r="J36" s="14"/>
      <c r="K36" s="1"/>
      <c r="L36" s="33" t="s">
        <v>4</v>
      </c>
      <c r="M36" s="110" t="s">
        <v>124</v>
      </c>
      <c r="N36" s="111"/>
      <c r="O36" s="112"/>
      <c r="P36" s="1"/>
    </row>
    <row r="37" spans="1:16">
      <c r="A37" s="11" t="s">
        <v>5</v>
      </c>
      <c r="B37" s="72" t="s">
        <v>37</v>
      </c>
      <c r="C37" s="73"/>
      <c r="D37" s="73"/>
      <c r="E37" s="73"/>
      <c r="F37" s="73"/>
      <c r="G37" s="74"/>
      <c r="H37" s="31">
        <v>0.121</v>
      </c>
      <c r="I37" s="32">
        <f>($I$31)*H37</f>
        <v>0</v>
      </c>
      <c r="J37" s="14"/>
      <c r="K37" s="1"/>
      <c r="L37" s="34" t="s">
        <v>125</v>
      </c>
      <c r="M37" s="162">
        <v>8.3299999999999999E-2</v>
      </c>
      <c r="N37" s="163"/>
      <c r="O37" s="164"/>
      <c r="P37" s="1"/>
    </row>
    <row r="38" spans="1:16">
      <c r="A38" s="11"/>
      <c r="B38" s="75" t="s">
        <v>40</v>
      </c>
      <c r="C38" s="129"/>
      <c r="D38" s="129"/>
      <c r="E38" s="129"/>
      <c r="F38" s="129"/>
      <c r="G38" s="130"/>
      <c r="H38" s="35">
        <f>H36+H37</f>
        <v>0.20429999999999998</v>
      </c>
      <c r="I38" s="32">
        <f>I36+I37</f>
        <v>0</v>
      </c>
      <c r="J38" s="14"/>
      <c r="K38" s="1"/>
      <c r="L38" s="34" t="s">
        <v>126</v>
      </c>
      <c r="M38" s="162">
        <v>0.121</v>
      </c>
      <c r="N38" s="163"/>
      <c r="O38" s="164"/>
      <c r="P38" s="1"/>
    </row>
    <row r="39" spans="1:16">
      <c r="A39" s="36" t="s">
        <v>7</v>
      </c>
      <c r="B39" s="72" t="s">
        <v>38</v>
      </c>
      <c r="C39" s="73"/>
      <c r="D39" s="73"/>
      <c r="E39" s="73"/>
      <c r="F39" s="73"/>
      <c r="G39" s="74"/>
      <c r="H39" s="31">
        <v>7.8200000000000006E-2</v>
      </c>
      <c r="I39" s="32">
        <f>(H39*I31)</f>
        <v>0</v>
      </c>
      <c r="J39" s="14"/>
      <c r="K39" s="1"/>
      <c r="L39" s="34" t="s">
        <v>127</v>
      </c>
      <c r="M39" s="37">
        <v>7.3899999999999993E-2</v>
      </c>
      <c r="N39" s="37">
        <v>7.5999999999999998E-2</v>
      </c>
      <c r="O39" s="37">
        <v>7.8200000000000006E-2</v>
      </c>
      <c r="P39" s="1"/>
    </row>
    <row r="40" spans="1:16">
      <c r="A40" s="155" t="s">
        <v>39</v>
      </c>
      <c r="B40" s="156"/>
      <c r="C40" s="156"/>
      <c r="D40" s="156"/>
      <c r="E40" s="156"/>
      <c r="F40" s="156"/>
      <c r="G40" s="157"/>
      <c r="H40" s="38">
        <f>SUM(H38+H39)</f>
        <v>0.28249999999999997</v>
      </c>
      <c r="I40" s="39">
        <f>SUM(I38:I39)</f>
        <v>0</v>
      </c>
      <c r="J40" s="14"/>
      <c r="K40" s="1"/>
      <c r="L40" s="158" t="s">
        <v>128</v>
      </c>
      <c r="M40" s="159"/>
      <c r="N40" s="159"/>
      <c r="O40" s="160"/>
      <c r="P40" s="1"/>
    </row>
    <row r="41" spans="1:16">
      <c r="A41" s="131" t="s">
        <v>146</v>
      </c>
      <c r="B41" s="161"/>
      <c r="C41" s="161"/>
      <c r="D41" s="161"/>
      <c r="E41" s="161"/>
      <c r="F41" s="161"/>
      <c r="G41" s="161"/>
      <c r="H41" s="161"/>
      <c r="I41" s="161"/>
      <c r="J41" s="14"/>
      <c r="K41" s="1"/>
      <c r="L41" s="1"/>
      <c r="M41" s="1"/>
      <c r="N41" s="1"/>
      <c r="O41" s="1"/>
      <c r="P41" s="1"/>
    </row>
    <row r="42" spans="1:16">
      <c r="A42" s="132" t="s">
        <v>129</v>
      </c>
      <c r="B42" s="94"/>
      <c r="C42" s="94"/>
      <c r="D42" s="94"/>
      <c r="E42" s="94"/>
      <c r="F42" s="94"/>
      <c r="G42" s="94"/>
      <c r="H42" s="94"/>
      <c r="I42" s="94"/>
      <c r="J42" s="14"/>
      <c r="K42" s="1"/>
      <c r="L42" s="1"/>
      <c r="M42" s="1"/>
      <c r="N42" s="1"/>
      <c r="O42" s="1"/>
      <c r="P42" s="1"/>
    </row>
    <row r="43" spans="1:16">
      <c r="A43" s="132" t="s">
        <v>130</v>
      </c>
      <c r="B43" s="94"/>
      <c r="C43" s="94"/>
      <c r="D43" s="94"/>
      <c r="E43" s="94"/>
      <c r="F43" s="94"/>
      <c r="G43" s="94"/>
      <c r="H43" s="94"/>
      <c r="I43" s="94"/>
      <c r="J43" s="14"/>
      <c r="K43" s="1"/>
      <c r="L43" s="1"/>
      <c r="M43" s="1"/>
      <c r="N43" s="1"/>
      <c r="O43" s="1"/>
      <c r="P43" s="1"/>
    </row>
    <row r="44" spans="1:16">
      <c r="A44" s="132" t="s">
        <v>131</v>
      </c>
      <c r="B44" s="94"/>
      <c r="C44" s="94"/>
      <c r="D44" s="94"/>
      <c r="E44" s="94"/>
      <c r="F44" s="94"/>
      <c r="G44" s="94"/>
      <c r="H44" s="94"/>
      <c r="I44" s="94"/>
      <c r="J44" s="14"/>
      <c r="K44" s="1"/>
      <c r="L44" s="1"/>
      <c r="M44" s="1"/>
      <c r="N44" s="1"/>
      <c r="O44" s="1"/>
      <c r="P44" s="1"/>
    </row>
    <row r="45" spans="1:16">
      <c r="A45" s="154" t="s">
        <v>41</v>
      </c>
      <c r="B45" s="73"/>
      <c r="C45" s="73"/>
      <c r="D45" s="73"/>
      <c r="E45" s="73"/>
      <c r="F45" s="73"/>
      <c r="G45" s="74"/>
      <c r="H45" s="40" t="s">
        <v>23</v>
      </c>
      <c r="I45" s="41" t="s">
        <v>24</v>
      </c>
      <c r="J45" s="14"/>
      <c r="K45" s="1"/>
      <c r="L45" s="110" t="s">
        <v>132</v>
      </c>
      <c r="M45" s="111"/>
      <c r="N45" s="111"/>
      <c r="O45" s="112"/>
      <c r="P45" s="1"/>
    </row>
    <row r="46" spans="1:16">
      <c r="A46" s="11" t="s">
        <v>2</v>
      </c>
      <c r="B46" s="72" t="s">
        <v>42</v>
      </c>
      <c r="C46" s="73"/>
      <c r="D46" s="73"/>
      <c r="E46" s="73"/>
      <c r="F46" s="73"/>
      <c r="G46" s="74"/>
      <c r="H46" s="31">
        <v>0.2</v>
      </c>
      <c r="I46" s="32">
        <f>($I$31)*H46</f>
        <v>0</v>
      </c>
      <c r="J46" s="14"/>
      <c r="K46" s="1"/>
      <c r="L46" s="110" t="s">
        <v>133</v>
      </c>
      <c r="M46" s="111"/>
      <c r="N46" s="111"/>
      <c r="O46" s="112"/>
      <c r="P46" s="1"/>
    </row>
    <row r="47" spans="1:16">
      <c r="A47" s="11" t="s">
        <v>5</v>
      </c>
      <c r="B47" s="72" t="s">
        <v>43</v>
      </c>
      <c r="C47" s="73"/>
      <c r="D47" s="73"/>
      <c r="E47" s="73"/>
      <c r="F47" s="73"/>
      <c r="G47" s="74"/>
      <c r="H47" s="31">
        <v>2.5000000000000001E-2</v>
      </c>
      <c r="I47" s="32">
        <f>($I$31)*H47</f>
        <v>0</v>
      </c>
      <c r="J47" s="14"/>
      <c r="K47" s="1"/>
      <c r="L47" s="33" t="s">
        <v>4</v>
      </c>
      <c r="M47" s="110" t="s">
        <v>124</v>
      </c>
      <c r="N47" s="111"/>
      <c r="O47" s="112"/>
      <c r="P47" s="1"/>
    </row>
    <row r="48" spans="1:16">
      <c r="A48" s="11" t="s">
        <v>7</v>
      </c>
      <c r="B48" s="149" t="s">
        <v>44</v>
      </c>
      <c r="C48" s="96"/>
      <c r="D48" s="96"/>
      <c r="E48" s="96"/>
      <c r="F48" s="96"/>
      <c r="G48" s="142"/>
      <c r="H48" s="25">
        <v>0.03</v>
      </c>
      <c r="I48" s="152">
        <f>I31*H48*H49</f>
        <v>0</v>
      </c>
      <c r="J48" s="14"/>
      <c r="K48" s="1"/>
      <c r="L48" s="42" t="s">
        <v>42</v>
      </c>
      <c r="M48" s="138">
        <v>0.2</v>
      </c>
      <c r="N48" s="139"/>
      <c r="O48" s="140"/>
      <c r="P48" s="1"/>
    </row>
    <row r="49" spans="1:16">
      <c r="A49" s="11"/>
      <c r="B49" s="150"/>
      <c r="C49" s="99"/>
      <c r="D49" s="99"/>
      <c r="E49" s="99"/>
      <c r="F49" s="99"/>
      <c r="G49" s="151"/>
      <c r="H49" s="22">
        <v>1</v>
      </c>
      <c r="I49" s="153"/>
      <c r="J49" s="14"/>
      <c r="K49" s="1"/>
      <c r="L49" s="42" t="s">
        <v>43</v>
      </c>
      <c r="M49" s="138">
        <v>2.5000000000000001E-2</v>
      </c>
      <c r="N49" s="139"/>
      <c r="O49" s="140"/>
      <c r="P49" s="1"/>
    </row>
    <row r="50" spans="1:16">
      <c r="A50" s="11" t="s">
        <v>8</v>
      </c>
      <c r="B50" s="72" t="s">
        <v>45</v>
      </c>
      <c r="C50" s="73"/>
      <c r="D50" s="73"/>
      <c r="E50" s="73"/>
      <c r="F50" s="73"/>
      <c r="G50" s="74"/>
      <c r="H50" s="31">
        <v>1.4999999999999999E-2</v>
      </c>
      <c r="I50" s="32">
        <f>($I$31)*H50</f>
        <v>0</v>
      </c>
      <c r="J50" s="14"/>
      <c r="K50" s="1"/>
      <c r="L50" s="42" t="s">
        <v>45</v>
      </c>
      <c r="M50" s="138">
        <v>1.4999999999999999E-2</v>
      </c>
      <c r="N50" s="139"/>
      <c r="O50" s="140"/>
      <c r="P50" s="1"/>
    </row>
    <row r="51" spans="1:16">
      <c r="A51" s="11" t="s">
        <v>29</v>
      </c>
      <c r="B51" s="72" t="s">
        <v>46</v>
      </c>
      <c r="C51" s="73"/>
      <c r="D51" s="73"/>
      <c r="E51" s="73"/>
      <c r="F51" s="73"/>
      <c r="G51" s="74"/>
      <c r="H51" s="31">
        <v>0.01</v>
      </c>
      <c r="I51" s="32">
        <f>($I$31)*H51</f>
        <v>0</v>
      </c>
      <c r="J51" s="14"/>
      <c r="K51" s="1"/>
      <c r="L51" s="42" t="s">
        <v>134</v>
      </c>
      <c r="M51" s="138">
        <v>0.01</v>
      </c>
      <c r="N51" s="139"/>
      <c r="O51" s="140"/>
      <c r="P51" s="1"/>
    </row>
    <row r="52" spans="1:16">
      <c r="A52" s="11" t="s">
        <v>31</v>
      </c>
      <c r="B52" s="72" t="s">
        <v>47</v>
      </c>
      <c r="C52" s="73"/>
      <c r="D52" s="73"/>
      <c r="E52" s="73"/>
      <c r="F52" s="73"/>
      <c r="G52" s="74"/>
      <c r="H52" s="31">
        <v>6.0000000000000001E-3</v>
      </c>
      <c r="I52" s="32">
        <f>($I$31)*H52</f>
        <v>0</v>
      </c>
      <c r="J52" s="43"/>
      <c r="K52" s="1"/>
      <c r="L52" s="42" t="s">
        <v>47</v>
      </c>
      <c r="M52" s="138">
        <v>6.0000000000000001E-3</v>
      </c>
      <c r="N52" s="139"/>
      <c r="O52" s="140"/>
      <c r="P52" s="1"/>
    </row>
    <row r="53" spans="1:16">
      <c r="A53" s="11" t="s">
        <v>48</v>
      </c>
      <c r="B53" s="72" t="s">
        <v>49</v>
      </c>
      <c r="C53" s="73"/>
      <c r="D53" s="73"/>
      <c r="E53" s="73"/>
      <c r="F53" s="73"/>
      <c r="G53" s="74"/>
      <c r="H53" s="31">
        <v>2E-3</v>
      </c>
      <c r="I53" s="32">
        <f>($I$31)*H53</f>
        <v>0</v>
      </c>
      <c r="J53" s="24"/>
      <c r="K53" s="1"/>
      <c r="L53" s="42" t="s">
        <v>49</v>
      </c>
      <c r="M53" s="138">
        <v>2E-3</v>
      </c>
      <c r="N53" s="139"/>
      <c r="O53" s="140"/>
      <c r="P53" s="1"/>
    </row>
    <row r="54" spans="1:16">
      <c r="A54" s="11" t="s">
        <v>50</v>
      </c>
      <c r="B54" s="72" t="s">
        <v>51</v>
      </c>
      <c r="C54" s="73"/>
      <c r="D54" s="73"/>
      <c r="E54" s="73"/>
      <c r="F54" s="73"/>
      <c r="G54" s="74"/>
      <c r="H54" s="31">
        <v>0.08</v>
      </c>
      <c r="I54" s="32">
        <f>($I$31)*H54</f>
        <v>0</v>
      </c>
      <c r="J54" s="24"/>
      <c r="K54" s="1"/>
      <c r="L54" s="42" t="s">
        <v>51</v>
      </c>
      <c r="M54" s="138">
        <v>0.08</v>
      </c>
      <c r="N54" s="139"/>
      <c r="O54" s="140"/>
      <c r="P54" s="1"/>
    </row>
    <row r="55" spans="1:16">
      <c r="A55" s="141" t="s">
        <v>52</v>
      </c>
      <c r="B55" s="96"/>
      <c r="C55" s="96"/>
      <c r="D55" s="96"/>
      <c r="E55" s="96"/>
      <c r="F55" s="96"/>
      <c r="G55" s="142"/>
      <c r="H55" s="44">
        <f>SUM(H46:H47,H50:H54)+H48</f>
        <v>0.36799999999999999</v>
      </c>
      <c r="I55" s="45">
        <f>SUM(I46:I54)</f>
        <v>0</v>
      </c>
      <c r="J55" s="24"/>
      <c r="K55" s="1"/>
      <c r="L55" s="46"/>
      <c r="M55" s="47"/>
      <c r="N55" s="47"/>
      <c r="O55" s="47"/>
      <c r="P55" s="1"/>
    </row>
    <row r="56" spans="1:16">
      <c r="A56" s="143"/>
      <c r="B56" s="143"/>
      <c r="C56" s="143"/>
      <c r="D56" s="143"/>
      <c r="E56" s="143"/>
      <c r="F56" s="143"/>
      <c r="G56" s="143"/>
      <c r="H56" s="143"/>
      <c r="I56" s="143"/>
      <c r="J56" s="24"/>
      <c r="K56" s="1"/>
      <c r="L56" s="24"/>
      <c r="M56" s="144"/>
      <c r="N56" s="144"/>
      <c r="O56" s="144"/>
      <c r="P56" s="1"/>
    </row>
    <row r="57" spans="1:16">
      <c r="A57" s="145" t="s">
        <v>53</v>
      </c>
      <c r="B57" s="146"/>
      <c r="C57" s="146"/>
      <c r="D57" s="146"/>
      <c r="E57" s="146"/>
      <c r="F57" s="146"/>
      <c r="G57" s="147"/>
      <c r="H57" s="48" t="s">
        <v>54</v>
      </c>
      <c r="I57" s="49" t="s">
        <v>24</v>
      </c>
      <c r="J57" s="24"/>
      <c r="K57" s="1"/>
      <c r="L57" s="148"/>
      <c r="M57" s="148"/>
      <c r="N57" s="148"/>
      <c r="O57" s="148"/>
      <c r="P57" s="1"/>
    </row>
    <row r="58" spans="1:16">
      <c r="A58" s="11" t="s">
        <v>2</v>
      </c>
      <c r="B58" s="104" t="s">
        <v>55</v>
      </c>
      <c r="C58" s="133"/>
      <c r="D58" s="133"/>
      <c r="E58" s="133"/>
      <c r="F58" s="133"/>
      <c r="G58" s="134"/>
      <c r="H58" s="50"/>
      <c r="I58" s="51">
        <f>(H58*44)-(I31*0.06)</f>
        <v>0</v>
      </c>
      <c r="J58" s="24"/>
      <c r="K58" s="1"/>
      <c r="L58" s="135" t="s">
        <v>154</v>
      </c>
      <c r="M58" s="136"/>
      <c r="N58" s="136"/>
      <c r="O58" s="137"/>
      <c r="P58" s="1"/>
    </row>
    <row r="59" spans="1:16">
      <c r="A59" s="11" t="s">
        <v>5</v>
      </c>
      <c r="B59" s="104" t="s">
        <v>56</v>
      </c>
      <c r="C59" s="73"/>
      <c r="D59" s="73"/>
      <c r="E59" s="73"/>
      <c r="F59" s="73"/>
      <c r="G59" s="74"/>
      <c r="H59" s="61"/>
      <c r="I59" s="23">
        <f>H59*22-(H59*22*0.2)</f>
        <v>0</v>
      </c>
      <c r="J59" s="14"/>
      <c r="K59" s="1"/>
      <c r="L59" s="135" t="s">
        <v>154</v>
      </c>
      <c r="M59" s="136"/>
      <c r="N59" s="136"/>
      <c r="O59" s="137"/>
      <c r="P59" s="1"/>
    </row>
    <row r="60" spans="1:16">
      <c r="A60" s="11" t="s">
        <v>7</v>
      </c>
      <c r="B60" s="104" t="s">
        <v>135</v>
      </c>
      <c r="C60" s="73"/>
      <c r="D60" s="73"/>
      <c r="E60" s="73"/>
      <c r="F60" s="73"/>
      <c r="G60" s="74"/>
      <c r="H60" s="61"/>
      <c r="I60" s="50">
        <f>H60</f>
        <v>0</v>
      </c>
      <c r="J60" s="14"/>
      <c r="K60" s="1"/>
      <c r="L60" s="1"/>
      <c r="M60" s="1"/>
      <c r="N60" s="1"/>
      <c r="O60" s="1"/>
      <c r="P60" s="1"/>
    </row>
    <row r="61" spans="1:16">
      <c r="A61" s="11" t="s">
        <v>8</v>
      </c>
      <c r="B61" s="72" t="s">
        <v>155</v>
      </c>
      <c r="C61" s="127"/>
      <c r="D61" s="127"/>
      <c r="E61" s="127"/>
      <c r="F61" s="127"/>
      <c r="G61" s="128"/>
      <c r="H61" s="61"/>
      <c r="I61" s="50">
        <f>H61</f>
        <v>0</v>
      </c>
      <c r="J61" s="14"/>
      <c r="K61" s="1"/>
      <c r="L61" s="1"/>
      <c r="M61" s="1"/>
      <c r="N61" s="1"/>
      <c r="O61" s="1"/>
      <c r="P61" s="1"/>
    </row>
    <row r="62" spans="1:16">
      <c r="A62" s="11" t="s">
        <v>29</v>
      </c>
      <c r="B62" s="72" t="s">
        <v>158</v>
      </c>
      <c r="C62" s="127"/>
      <c r="D62" s="127"/>
      <c r="E62" s="127"/>
      <c r="F62" s="127"/>
      <c r="G62" s="128"/>
      <c r="H62" s="61"/>
      <c r="I62" s="61"/>
      <c r="J62" s="14"/>
      <c r="K62" s="1"/>
      <c r="L62" s="1"/>
      <c r="M62" s="1"/>
      <c r="N62" s="1"/>
      <c r="O62" s="1"/>
      <c r="P62" s="1"/>
    </row>
    <row r="63" spans="1:16">
      <c r="A63" s="75" t="s">
        <v>57</v>
      </c>
      <c r="B63" s="129"/>
      <c r="C63" s="129"/>
      <c r="D63" s="129"/>
      <c r="E63" s="129"/>
      <c r="F63" s="129"/>
      <c r="G63" s="129"/>
      <c r="H63" s="130"/>
      <c r="I63" s="28">
        <f>SUM(I58:I62)</f>
        <v>0</v>
      </c>
      <c r="J63" s="14"/>
      <c r="K63" s="1"/>
      <c r="L63" s="1"/>
      <c r="M63" s="1"/>
      <c r="N63" s="1"/>
      <c r="O63" s="1"/>
      <c r="P63" s="1"/>
    </row>
    <row r="64" spans="1:16">
      <c r="A64" s="131" t="s">
        <v>136</v>
      </c>
      <c r="B64" s="96"/>
      <c r="C64" s="96"/>
      <c r="D64" s="96"/>
      <c r="E64" s="96"/>
      <c r="F64" s="96"/>
      <c r="G64" s="96"/>
      <c r="H64" s="96"/>
      <c r="I64" s="96"/>
      <c r="J64" s="14"/>
      <c r="K64" s="1"/>
      <c r="L64" s="1"/>
      <c r="M64" s="1"/>
      <c r="N64" s="1"/>
      <c r="O64" s="1"/>
      <c r="P64" s="1"/>
    </row>
    <row r="65" spans="1:16">
      <c r="A65" s="132" t="s">
        <v>137</v>
      </c>
      <c r="B65" s="94"/>
      <c r="C65" s="94"/>
      <c r="D65" s="94"/>
      <c r="E65" s="94"/>
      <c r="F65" s="94"/>
      <c r="G65" s="94"/>
      <c r="H65" s="94"/>
      <c r="I65" s="94"/>
      <c r="J65" s="14"/>
      <c r="K65" s="1"/>
      <c r="L65" s="1"/>
      <c r="M65" s="1"/>
      <c r="N65" s="1"/>
      <c r="O65" s="1"/>
      <c r="P65" s="1"/>
    </row>
    <row r="66" spans="1:16">
      <c r="A66" s="123" t="s">
        <v>138</v>
      </c>
      <c r="B66" s="124"/>
      <c r="C66" s="124"/>
      <c r="D66" s="124"/>
      <c r="E66" s="124"/>
      <c r="F66" s="124"/>
      <c r="G66" s="124"/>
      <c r="H66" s="124"/>
      <c r="I66" s="124"/>
      <c r="J66" s="14"/>
      <c r="K66" s="1"/>
      <c r="L66" s="1"/>
      <c r="M66" s="1"/>
      <c r="N66" s="1"/>
      <c r="O66" s="1"/>
      <c r="P66" s="1"/>
    </row>
    <row r="67" spans="1:16">
      <c r="A67" s="125" t="s">
        <v>139</v>
      </c>
      <c r="B67" s="124"/>
      <c r="C67" s="124"/>
      <c r="D67" s="124"/>
      <c r="E67" s="124"/>
      <c r="F67" s="124"/>
      <c r="G67" s="124"/>
      <c r="H67" s="124"/>
      <c r="I67" s="124"/>
      <c r="J67" s="14"/>
      <c r="K67" s="1"/>
      <c r="L67" s="1"/>
      <c r="M67" s="1"/>
      <c r="N67" s="1"/>
      <c r="O67" s="1"/>
      <c r="P67" s="1"/>
    </row>
    <row r="68" spans="1:16">
      <c r="A68" s="126"/>
      <c r="B68" s="99"/>
      <c r="C68" s="99"/>
      <c r="D68" s="99"/>
      <c r="E68" s="99"/>
      <c r="F68" s="99"/>
      <c r="G68" s="99"/>
      <c r="H68" s="99"/>
      <c r="I68" s="99"/>
      <c r="J68" s="14"/>
      <c r="K68" s="1"/>
      <c r="L68" s="1"/>
      <c r="M68" s="1"/>
      <c r="N68" s="1"/>
      <c r="O68" s="1"/>
      <c r="P68" s="1"/>
    </row>
    <row r="69" spans="1:16">
      <c r="A69" s="102" t="s">
        <v>58</v>
      </c>
      <c r="B69" s="73"/>
      <c r="C69" s="73"/>
      <c r="D69" s="73"/>
      <c r="E69" s="73"/>
      <c r="F69" s="73"/>
      <c r="G69" s="73"/>
      <c r="H69" s="73"/>
      <c r="I69" s="74"/>
      <c r="J69" s="14"/>
      <c r="K69" s="1"/>
      <c r="L69" s="1"/>
      <c r="M69" s="1"/>
      <c r="N69" s="1"/>
      <c r="O69" s="1"/>
      <c r="P69" s="1"/>
    </row>
    <row r="70" spans="1:16">
      <c r="A70" s="75" t="s">
        <v>59</v>
      </c>
      <c r="B70" s="73"/>
      <c r="C70" s="73"/>
      <c r="D70" s="73"/>
      <c r="E70" s="73"/>
      <c r="F70" s="73"/>
      <c r="G70" s="73"/>
      <c r="H70" s="74"/>
      <c r="I70" s="20" t="s">
        <v>24</v>
      </c>
      <c r="J70" s="14"/>
      <c r="K70" s="1"/>
      <c r="L70" s="114" t="s">
        <v>147</v>
      </c>
      <c r="M70" s="115"/>
      <c r="N70" s="115"/>
      <c r="O70" s="116"/>
      <c r="P70" s="1"/>
    </row>
    <row r="71" spans="1:16">
      <c r="A71" s="11" t="s">
        <v>60</v>
      </c>
      <c r="B71" s="72" t="s">
        <v>61</v>
      </c>
      <c r="C71" s="73"/>
      <c r="D71" s="73"/>
      <c r="E71" s="73"/>
      <c r="F71" s="73"/>
      <c r="G71" s="73"/>
      <c r="H71" s="74"/>
      <c r="I71" s="51">
        <f>I40</f>
        <v>0</v>
      </c>
      <c r="J71" s="14"/>
      <c r="K71" s="1"/>
      <c r="L71" s="117"/>
      <c r="M71" s="118"/>
      <c r="N71" s="118"/>
      <c r="O71" s="119"/>
      <c r="P71" s="1"/>
    </row>
    <row r="72" spans="1:16">
      <c r="A72" s="11" t="s">
        <v>62</v>
      </c>
      <c r="B72" s="72" t="s">
        <v>63</v>
      </c>
      <c r="C72" s="73"/>
      <c r="D72" s="73"/>
      <c r="E72" s="73"/>
      <c r="F72" s="73"/>
      <c r="G72" s="73"/>
      <c r="H72" s="74"/>
      <c r="I72" s="51">
        <f>I55</f>
        <v>0</v>
      </c>
      <c r="J72" s="14"/>
      <c r="K72" s="1"/>
      <c r="L72" s="117"/>
      <c r="M72" s="118"/>
      <c r="N72" s="118"/>
      <c r="O72" s="119"/>
      <c r="P72" s="1"/>
    </row>
    <row r="73" spans="1:16">
      <c r="A73" s="11" t="s">
        <v>64</v>
      </c>
      <c r="B73" s="72" t="s">
        <v>65</v>
      </c>
      <c r="C73" s="73"/>
      <c r="D73" s="73"/>
      <c r="E73" s="73"/>
      <c r="F73" s="73"/>
      <c r="G73" s="73"/>
      <c r="H73" s="74"/>
      <c r="I73" s="51">
        <f>I63</f>
        <v>0</v>
      </c>
      <c r="J73" s="14"/>
      <c r="K73" s="1"/>
      <c r="L73" s="117"/>
      <c r="M73" s="118"/>
      <c r="N73" s="118"/>
      <c r="O73" s="119"/>
      <c r="P73" s="1"/>
    </row>
    <row r="74" spans="1:16">
      <c r="A74" s="75" t="s">
        <v>66</v>
      </c>
      <c r="B74" s="73"/>
      <c r="C74" s="73"/>
      <c r="D74" s="73"/>
      <c r="E74" s="73"/>
      <c r="F74" s="73"/>
      <c r="G74" s="73"/>
      <c r="H74" s="74"/>
      <c r="I74" s="28">
        <f>SUM(I71:I73)</f>
        <v>0</v>
      </c>
      <c r="J74" s="14"/>
      <c r="K74" s="1"/>
      <c r="L74" s="117"/>
      <c r="M74" s="118"/>
      <c r="N74" s="118"/>
      <c r="O74" s="119"/>
      <c r="P74" s="1"/>
    </row>
    <row r="75" spans="1:16">
      <c r="A75" s="52"/>
      <c r="B75" s="52"/>
      <c r="C75" s="52"/>
      <c r="D75" s="52"/>
      <c r="E75" s="52"/>
      <c r="F75" s="52"/>
      <c r="G75" s="52"/>
      <c r="H75" s="52"/>
      <c r="I75" s="53"/>
      <c r="J75" s="14"/>
      <c r="K75" s="1"/>
      <c r="L75" s="120"/>
      <c r="M75" s="121"/>
      <c r="N75" s="121"/>
      <c r="O75" s="122"/>
      <c r="P75" s="1"/>
    </row>
    <row r="76" spans="1:16">
      <c r="A76" s="102" t="s">
        <v>67</v>
      </c>
      <c r="B76" s="73"/>
      <c r="C76" s="73"/>
      <c r="D76" s="73"/>
      <c r="E76" s="73"/>
      <c r="F76" s="73"/>
      <c r="G76" s="73"/>
      <c r="H76" s="73"/>
      <c r="I76" s="74"/>
      <c r="J76" s="14"/>
      <c r="K76" s="1"/>
      <c r="L76" s="1"/>
      <c r="M76" s="1"/>
      <c r="N76" s="1"/>
      <c r="O76" s="1"/>
      <c r="P76" s="1"/>
    </row>
    <row r="77" spans="1:16">
      <c r="A77" s="11">
        <v>3</v>
      </c>
      <c r="B77" s="75" t="s">
        <v>68</v>
      </c>
      <c r="C77" s="73"/>
      <c r="D77" s="73"/>
      <c r="E77" s="73"/>
      <c r="F77" s="73"/>
      <c r="G77" s="74"/>
      <c r="H77" s="11" t="s">
        <v>23</v>
      </c>
      <c r="I77" s="20" t="s">
        <v>24</v>
      </c>
      <c r="J77" s="14"/>
      <c r="K77" s="1"/>
      <c r="L77" s="1"/>
      <c r="M77" s="1"/>
      <c r="N77" s="1"/>
      <c r="O77" s="1"/>
      <c r="P77" s="1"/>
    </row>
    <row r="78" spans="1:16">
      <c r="A78" s="11" t="s">
        <v>2</v>
      </c>
      <c r="B78" s="72" t="s">
        <v>69</v>
      </c>
      <c r="C78" s="73"/>
      <c r="D78" s="73"/>
      <c r="E78" s="73"/>
      <c r="F78" s="73"/>
      <c r="G78" s="74"/>
      <c r="H78" s="25">
        <v>4.5999999999999999E-3</v>
      </c>
      <c r="I78" s="51">
        <f>$I$31*H78</f>
        <v>0</v>
      </c>
      <c r="J78" s="14"/>
      <c r="K78" s="1"/>
      <c r="L78" s="1"/>
      <c r="M78" s="1"/>
      <c r="N78" s="1"/>
      <c r="O78" s="1"/>
      <c r="P78" s="1"/>
    </row>
    <row r="79" spans="1:16">
      <c r="A79" s="11" t="s">
        <v>5</v>
      </c>
      <c r="B79" s="72" t="s">
        <v>70</v>
      </c>
      <c r="C79" s="73"/>
      <c r="D79" s="73"/>
      <c r="E79" s="73"/>
      <c r="F79" s="73"/>
      <c r="G79" s="74"/>
      <c r="H79" s="25">
        <f>H78*H54</f>
        <v>3.68E-4</v>
      </c>
      <c r="I79" s="51">
        <f t="shared" ref="I79:I83" si="0">$I$31*H79</f>
        <v>0</v>
      </c>
      <c r="J79" s="14"/>
      <c r="K79" s="1"/>
      <c r="L79" s="1"/>
      <c r="M79" s="1"/>
      <c r="N79" s="1"/>
      <c r="O79" s="1"/>
      <c r="P79" s="1"/>
    </row>
    <row r="80" spans="1:16">
      <c r="A80" s="11" t="s">
        <v>7</v>
      </c>
      <c r="B80" s="72" t="s">
        <v>150</v>
      </c>
      <c r="C80" s="73"/>
      <c r="D80" s="73"/>
      <c r="E80" s="73"/>
      <c r="F80" s="73"/>
      <c r="G80" s="74"/>
      <c r="H80" s="3">
        <v>0.02</v>
      </c>
      <c r="I80" s="51">
        <f t="shared" si="0"/>
        <v>0</v>
      </c>
      <c r="J80" s="14"/>
      <c r="K80" s="1"/>
      <c r="L80" s="110" t="s">
        <v>140</v>
      </c>
      <c r="M80" s="111"/>
      <c r="N80" s="111"/>
      <c r="O80" s="112"/>
      <c r="P80" s="1"/>
    </row>
    <row r="81" spans="1:16">
      <c r="A81" s="11" t="s">
        <v>8</v>
      </c>
      <c r="B81" s="72" t="s">
        <v>71</v>
      </c>
      <c r="C81" s="73"/>
      <c r="D81" s="73"/>
      <c r="E81" s="73"/>
      <c r="F81" s="73"/>
      <c r="G81" s="74"/>
      <c r="H81" s="25">
        <v>1.9400000000000001E-2</v>
      </c>
      <c r="I81" s="51">
        <f t="shared" si="0"/>
        <v>0</v>
      </c>
      <c r="J81" s="14"/>
      <c r="K81" s="1"/>
      <c r="L81" s="113" t="s">
        <v>141</v>
      </c>
      <c r="M81" s="113"/>
      <c r="N81" s="113"/>
      <c r="O81" s="113"/>
      <c r="P81" s="1"/>
    </row>
    <row r="82" spans="1:16">
      <c r="A82" s="11" t="s">
        <v>29</v>
      </c>
      <c r="B82" s="72" t="s">
        <v>72</v>
      </c>
      <c r="C82" s="73"/>
      <c r="D82" s="73"/>
      <c r="E82" s="73"/>
      <c r="F82" s="73"/>
      <c r="G82" s="74"/>
      <c r="H82" s="26">
        <f>H81*H55</f>
        <v>7.1392000000000001E-3</v>
      </c>
      <c r="I82" s="51">
        <f>$I$31*H82</f>
        <v>0</v>
      </c>
      <c r="J82" s="14"/>
      <c r="K82" s="1"/>
      <c r="L82" s="1"/>
      <c r="M82" s="1"/>
      <c r="N82" s="1"/>
      <c r="O82" s="1"/>
      <c r="P82" s="1"/>
    </row>
    <row r="83" spans="1:16">
      <c r="A83" s="11" t="s">
        <v>31</v>
      </c>
      <c r="B83" s="72" t="s">
        <v>151</v>
      </c>
      <c r="C83" s="73"/>
      <c r="D83" s="73"/>
      <c r="E83" s="73"/>
      <c r="F83" s="73"/>
      <c r="G83" s="74"/>
      <c r="H83" s="25">
        <v>0.02</v>
      </c>
      <c r="I83" s="51">
        <f t="shared" si="0"/>
        <v>0</v>
      </c>
      <c r="J83" s="14"/>
      <c r="K83" s="1"/>
      <c r="L83" s="1"/>
      <c r="M83" s="1"/>
      <c r="N83" s="1"/>
      <c r="O83" s="1"/>
      <c r="P83" s="1"/>
    </row>
    <row r="84" spans="1:16">
      <c r="A84" s="75" t="s">
        <v>73</v>
      </c>
      <c r="B84" s="73"/>
      <c r="C84" s="73"/>
      <c r="D84" s="73"/>
      <c r="E84" s="73"/>
      <c r="F84" s="73"/>
      <c r="G84" s="74"/>
      <c r="H84" s="38">
        <f>SUM(H78:H83)</f>
        <v>7.1507200000000007E-2</v>
      </c>
      <c r="I84" s="28">
        <f>SUM(I78:I83)</f>
        <v>0</v>
      </c>
      <c r="J84" s="14"/>
      <c r="K84" s="1"/>
      <c r="L84" s="1"/>
      <c r="M84" s="1"/>
      <c r="N84" s="1"/>
      <c r="O84" s="1"/>
      <c r="P84" s="1"/>
    </row>
    <row r="85" spans="1:16">
      <c r="A85" s="75"/>
      <c r="B85" s="73"/>
      <c r="C85" s="73"/>
      <c r="D85" s="73"/>
      <c r="E85" s="73"/>
      <c r="F85" s="73"/>
      <c r="G85" s="73"/>
      <c r="H85" s="73"/>
      <c r="I85" s="73"/>
      <c r="J85" s="14"/>
      <c r="K85" s="1"/>
      <c r="L85" s="1"/>
      <c r="M85" s="1"/>
      <c r="N85" s="1"/>
      <c r="O85" s="1"/>
      <c r="P85" s="1"/>
    </row>
    <row r="86" spans="1:16">
      <c r="A86" s="102" t="s">
        <v>74</v>
      </c>
      <c r="B86" s="73"/>
      <c r="C86" s="73"/>
      <c r="D86" s="73"/>
      <c r="E86" s="73"/>
      <c r="F86" s="73"/>
      <c r="G86" s="73"/>
      <c r="H86" s="73"/>
      <c r="I86" s="74"/>
      <c r="J86" s="14"/>
      <c r="K86" s="1"/>
      <c r="L86" s="1"/>
      <c r="M86" s="1"/>
      <c r="N86" s="1"/>
      <c r="O86" s="1"/>
      <c r="P86" s="1"/>
    </row>
    <row r="87" spans="1:16">
      <c r="A87" s="108" t="s">
        <v>75</v>
      </c>
      <c r="B87" s="73"/>
      <c r="C87" s="73"/>
      <c r="D87" s="73"/>
      <c r="E87" s="73"/>
      <c r="F87" s="73"/>
      <c r="G87" s="74"/>
      <c r="H87" s="54" t="s">
        <v>23</v>
      </c>
      <c r="I87" s="55" t="s">
        <v>24</v>
      </c>
      <c r="J87" s="14"/>
      <c r="K87" s="1"/>
      <c r="L87" s="1"/>
      <c r="M87" s="1"/>
      <c r="N87" s="1"/>
      <c r="O87" s="1"/>
      <c r="P87" s="1"/>
    </row>
    <row r="88" spans="1:16">
      <c r="A88" s="11" t="s">
        <v>2</v>
      </c>
      <c r="B88" s="72" t="s">
        <v>76</v>
      </c>
      <c r="C88" s="73"/>
      <c r="D88" s="73"/>
      <c r="E88" s="73"/>
      <c r="F88" s="73"/>
      <c r="G88" s="74"/>
      <c r="H88" s="25">
        <v>9.4999999999999998E-3</v>
      </c>
      <c r="I88" s="51">
        <f t="shared" ref="I88:I93" si="1">$I$31*H88</f>
        <v>0</v>
      </c>
      <c r="J88" s="14"/>
      <c r="K88" s="1"/>
      <c r="L88" s="1"/>
      <c r="M88" s="1"/>
      <c r="N88" s="1"/>
      <c r="O88" s="1"/>
      <c r="P88" s="1"/>
    </row>
    <row r="89" spans="1:16">
      <c r="A89" s="11" t="s">
        <v>5</v>
      </c>
      <c r="B89" s="72" t="s">
        <v>77</v>
      </c>
      <c r="C89" s="73"/>
      <c r="D89" s="73"/>
      <c r="E89" s="73"/>
      <c r="F89" s="73"/>
      <c r="G89" s="74"/>
      <c r="H89" s="25">
        <v>1.66E-2</v>
      </c>
      <c r="I89" s="51">
        <f>$I$31*H89</f>
        <v>0</v>
      </c>
      <c r="J89" s="14"/>
      <c r="K89" s="1"/>
      <c r="L89" s="1"/>
      <c r="M89" s="1"/>
      <c r="N89" s="1"/>
      <c r="O89" s="1"/>
      <c r="P89" s="1"/>
    </row>
    <row r="90" spans="1:16">
      <c r="A90" s="11" t="s">
        <v>7</v>
      </c>
      <c r="B90" s="72" t="s">
        <v>78</v>
      </c>
      <c r="C90" s="73"/>
      <c r="D90" s="73"/>
      <c r="E90" s="73"/>
      <c r="F90" s="73"/>
      <c r="G90" s="74"/>
      <c r="H90" s="25">
        <v>0</v>
      </c>
      <c r="I90" s="51">
        <f t="shared" si="1"/>
        <v>0</v>
      </c>
      <c r="J90" s="14"/>
      <c r="K90" s="1"/>
      <c r="L90" s="1"/>
      <c r="M90" s="1"/>
      <c r="N90" s="1"/>
      <c r="O90" s="1"/>
      <c r="P90" s="1"/>
    </row>
    <row r="91" spans="1:16">
      <c r="A91" s="11" t="s">
        <v>8</v>
      </c>
      <c r="B91" s="72" t="s">
        <v>79</v>
      </c>
      <c r="C91" s="73"/>
      <c r="D91" s="73"/>
      <c r="E91" s="73"/>
      <c r="F91" s="73"/>
      <c r="G91" s="74"/>
      <c r="H91" s="25">
        <v>2.0000000000000001E-4</v>
      </c>
      <c r="I91" s="51">
        <f t="shared" si="1"/>
        <v>0</v>
      </c>
      <c r="J91" s="14"/>
      <c r="K91" s="1"/>
      <c r="L91" s="1"/>
      <c r="M91" s="1"/>
      <c r="N91" s="1"/>
      <c r="O91" s="1"/>
      <c r="P91" s="1"/>
    </row>
    <row r="92" spans="1:16">
      <c r="A92" s="11" t="s">
        <v>29</v>
      </c>
      <c r="B92" s="72" t="s">
        <v>80</v>
      </c>
      <c r="C92" s="73"/>
      <c r="D92" s="73"/>
      <c r="E92" s="73"/>
      <c r="F92" s="73"/>
      <c r="G92" s="74"/>
      <c r="H92" s="25">
        <v>2.0000000000000001E-4</v>
      </c>
      <c r="I92" s="51">
        <f t="shared" si="1"/>
        <v>0</v>
      </c>
      <c r="J92" s="14"/>
      <c r="K92" s="1"/>
      <c r="L92" s="1"/>
      <c r="M92" s="1"/>
      <c r="N92" s="1"/>
      <c r="O92" s="1"/>
      <c r="P92" s="1"/>
    </row>
    <row r="93" spans="1:16">
      <c r="A93" s="11" t="s">
        <v>31</v>
      </c>
      <c r="B93" s="72" t="s">
        <v>81</v>
      </c>
      <c r="C93" s="73"/>
      <c r="D93" s="73"/>
      <c r="E93" s="73"/>
      <c r="F93" s="73"/>
      <c r="G93" s="74"/>
      <c r="H93" s="25">
        <v>0</v>
      </c>
      <c r="I93" s="51">
        <f t="shared" si="1"/>
        <v>0</v>
      </c>
      <c r="J93" s="14"/>
      <c r="K93" s="1"/>
      <c r="L93" s="1"/>
      <c r="M93" s="1"/>
      <c r="N93" s="1"/>
      <c r="O93" s="1"/>
      <c r="P93" s="1"/>
    </row>
    <row r="94" spans="1:16">
      <c r="A94" s="75" t="s">
        <v>82</v>
      </c>
      <c r="B94" s="73"/>
      <c r="C94" s="73"/>
      <c r="D94" s="73"/>
      <c r="E94" s="73"/>
      <c r="F94" s="73"/>
      <c r="G94" s="74"/>
      <c r="H94" s="38">
        <f>SUM(H88:H93)</f>
        <v>2.6499999999999996E-2</v>
      </c>
      <c r="I94" s="28">
        <f>SUM(I88:I93)</f>
        <v>0</v>
      </c>
      <c r="J94" s="14"/>
      <c r="K94" s="1"/>
      <c r="L94" s="1"/>
      <c r="M94" s="1"/>
      <c r="N94" s="1"/>
      <c r="O94" s="1"/>
      <c r="P94" s="1"/>
    </row>
    <row r="95" spans="1:16">
      <c r="A95" s="107"/>
      <c r="B95" s="73"/>
      <c r="C95" s="73"/>
      <c r="D95" s="73"/>
      <c r="E95" s="73"/>
      <c r="F95" s="73"/>
      <c r="G95" s="73"/>
      <c r="H95" s="73"/>
      <c r="I95" s="73"/>
      <c r="J95" s="14"/>
      <c r="K95" s="1"/>
      <c r="L95" s="1"/>
      <c r="M95" s="1"/>
      <c r="N95" s="1"/>
      <c r="O95" s="1"/>
      <c r="P95" s="1"/>
    </row>
    <row r="96" spans="1:16">
      <c r="A96" s="108" t="s">
        <v>83</v>
      </c>
      <c r="B96" s="73"/>
      <c r="C96" s="73"/>
      <c r="D96" s="73"/>
      <c r="E96" s="73"/>
      <c r="F96" s="73"/>
      <c r="G96" s="74"/>
      <c r="H96" s="54" t="s">
        <v>23</v>
      </c>
      <c r="I96" s="55" t="s">
        <v>24</v>
      </c>
      <c r="J96" s="14"/>
      <c r="K96" s="1"/>
      <c r="L96" s="1"/>
      <c r="M96" s="1"/>
      <c r="N96" s="1"/>
      <c r="O96" s="1"/>
      <c r="P96" s="1"/>
    </row>
    <row r="97" spans="1:16">
      <c r="A97" s="11" t="s">
        <v>2</v>
      </c>
      <c r="B97" s="72" t="s">
        <v>84</v>
      </c>
      <c r="C97" s="73"/>
      <c r="D97" s="73"/>
      <c r="E97" s="73"/>
      <c r="F97" s="73"/>
      <c r="G97" s="74"/>
      <c r="H97" s="31">
        <v>0</v>
      </c>
      <c r="I97" s="51">
        <f>$I$31*H97</f>
        <v>0</v>
      </c>
      <c r="J97" s="14"/>
      <c r="K97" s="1"/>
      <c r="L97" s="1"/>
      <c r="M97" s="1"/>
      <c r="N97" s="1"/>
      <c r="O97" s="1"/>
      <c r="P97" s="1"/>
    </row>
    <row r="98" spans="1:16">
      <c r="A98" s="75" t="s">
        <v>85</v>
      </c>
      <c r="B98" s="73"/>
      <c r="C98" s="73"/>
      <c r="D98" s="73"/>
      <c r="E98" s="73"/>
      <c r="F98" s="73"/>
      <c r="G98" s="74"/>
      <c r="H98" s="35">
        <f>TRUNC(SUM(H97),4)</f>
        <v>0</v>
      </c>
      <c r="I98" s="28">
        <f>TRUNC(SUM(I97),2)</f>
        <v>0</v>
      </c>
      <c r="J98" s="14"/>
      <c r="K98" s="1"/>
      <c r="L98" s="1"/>
      <c r="M98" s="1"/>
      <c r="N98" s="1"/>
      <c r="O98" s="1"/>
      <c r="P98" s="1"/>
    </row>
    <row r="99" spans="1:16">
      <c r="A99" s="109"/>
      <c r="B99" s="99"/>
      <c r="C99" s="99"/>
      <c r="D99" s="99"/>
      <c r="E99" s="99"/>
      <c r="F99" s="99"/>
      <c r="G99" s="99"/>
      <c r="H99" s="99"/>
      <c r="I99" s="99"/>
      <c r="J99" s="14"/>
      <c r="K99" s="1"/>
      <c r="L99" s="1"/>
      <c r="M99" s="1"/>
      <c r="N99" s="1"/>
      <c r="O99" s="1"/>
      <c r="P99" s="1"/>
    </row>
    <row r="100" spans="1:16">
      <c r="A100" s="102" t="s">
        <v>86</v>
      </c>
      <c r="B100" s="73"/>
      <c r="C100" s="73"/>
      <c r="D100" s="73"/>
      <c r="E100" s="73"/>
      <c r="F100" s="73"/>
      <c r="G100" s="73"/>
      <c r="H100" s="73"/>
      <c r="I100" s="74"/>
      <c r="J100" s="14"/>
      <c r="K100" s="1"/>
      <c r="L100" s="1"/>
      <c r="M100" s="1"/>
      <c r="N100" s="1"/>
      <c r="O100" s="1"/>
      <c r="P100" s="1"/>
    </row>
    <row r="101" spans="1:16">
      <c r="A101" s="75" t="s">
        <v>87</v>
      </c>
      <c r="B101" s="73"/>
      <c r="C101" s="73"/>
      <c r="D101" s="73"/>
      <c r="E101" s="73"/>
      <c r="F101" s="73"/>
      <c r="G101" s="73"/>
      <c r="H101" s="74"/>
      <c r="I101" s="20" t="s">
        <v>24</v>
      </c>
      <c r="J101" s="14"/>
      <c r="K101" s="1"/>
      <c r="L101" s="1"/>
      <c r="M101" s="1"/>
      <c r="N101" s="1"/>
      <c r="O101" s="1"/>
      <c r="P101" s="1"/>
    </row>
    <row r="102" spans="1:16">
      <c r="A102" s="11" t="s">
        <v>88</v>
      </c>
      <c r="B102" s="106" t="s">
        <v>89</v>
      </c>
      <c r="C102" s="73"/>
      <c r="D102" s="73"/>
      <c r="E102" s="73"/>
      <c r="F102" s="73"/>
      <c r="G102" s="73"/>
      <c r="H102" s="74"/>
      <c r="I102" s="51">
        <f>I94</f>
        <v>0</v>
      </c>
      <c r="J102" s="14"/>
      <c r="K102" s="1"/>
      <c r="L102" s="1"/>
      <c r="M102" s="1"/>
      <c r="N102" s="1"/>
      <c r="O102" s="1"/>
      <c r="P102" s="1"/>
    </row>
    <row r="103" spans="1:16">
      <c r="A103" s="11" t="s">
        <v>90</v>
      </c>
      <c r="B103" s="106" t="s">
        <v>91</v>
      </c>
      <c r="C103" s="73"/>
      <c r="D103" s="73"/>
      <c r="E103" s="73"/>
      <c r="F103" s="73"/>
      <c r="G103" s="73"/>
      <c r="H103" s="74"/>
      <c r="I103" s="51">
        <f>I98</f>
        <v>0</v>
      </c>
      <c r="J103" s="14"/>
      <c r="K103" s="1"/>
      <c r="L103" s="1"/>
      <c r="M103" s="1"/>
      <c r="N103" s="1"/>
      <c r="O103" s="1"/>
      <c r="P103" s="1"/>
    </row>
    <row r="104" spans="1:16">
      <c r="A104" s="75" t="s">
        <v>92</v>
      </c>
      <c r="B104" s="73"/>
      <c r="C104" s="73"/>
      <c r="D104" s="73"/>
      <c r="E104" s="73"/>
      <c r="F104" s="73"/>
      <c r="G104" s="73"/>
      <c r="H104" s="74"/>
      <c r="I104" s="28">
        <f>SUM(I102:I103)</f>
        <v>0</v>
      </c>
      <c r="J104" s="14"/>
      <c r="K104" s="1"/>
      <c r="L104" s="1"/>
      <c r="M104" s="1"/>
      <c r="N104" s="1"/>
      <c r="O104" s="1"/>
      <c r="P104" s="1"/>
    </row>
    <row r="105" spans="1:16">
      <c r="A105" s="105"/>
      <c r="B105" s="96"/>
      <c r="C105" s="96"/>
      <c r="D105" s="96"/>
      <c r="E105" s="96"/>
      <c r="F105" s="96"/>
      <c r="G105" s="96"/>
      <c r="H105" s="96"/>
      <c r="I105" s="96"/>
      <c r="J105" s="14"/>
      <c r="K105" s="1"/>
      <c r="L105" s="1"/>
      <c r="M105" s="1"/>
      <c r="N105" s="1"/>
      <c r="O105" s="1"/>
      <c r="P105" s="1"/>
    </row>
    <row r="106" spans="1:16">
      <c r="A106" s="102" t="s">
        <v>93</v>
      </c>
      <c r="B106" s="73"/>
      <c r="C106" s="73"/>
      <c r="D106" s="73"/>
      <c r="E106" s="73"/>
      <c r="F106" s="73"/>
      <c r="G106" s="73"/>
      <c r="H106" s="73"/>
      <c r="I106" s="74"/>
      <c r="J106" s="14"/>
      <c r="K106" s="1"/>
      <c r="L106" s="2"/>
      <c r="M106" s="2"/>
      <c r="N106" s="2"/>
      <c r="O106" s="2"/>
      <c r="P106" s="1"/>
    </row>
    <row r="107" spans="1:16">
      <c r="A107" s="11">
        <v>5</v>
      </c>
      <c r="B107" s="75" t="s">
        <v>94</v>
      </c>
      <c r="C107" s="73"/>
      <c r="D107" s="73"/>
      <c r="E107" s="73"/>
      <c r="F107" s="73"/>
      <c r="G107" s="74"/>
      <c r="H107" s="11"/>
      <c r="I107" s="20" t="s">
        <v>24</v>
      </c>
      <c r="J107" s="14"/>
      <c r="K107" s="1"/>
      <c r="L107" s="1"/>
      <c r="M107" s="1"/>
      <c r="N107" s="1"/>
      <c r="O107" s="1"/>
      <c r="P107" s="1"/>
    </row>
    <row r="108" spans="1:16">
      <c r="A108" s="11" t="s">
        <v>2</v>
      </c>
      <c r="B108" s="104" t="s">
        <v>95</v>
      </c>
      <c r="C108" s="73"/>
      <c r="D108" s="73"/>
      <c r="E108" s="73"/>
      <c r="F108" s="73"/>
      <c r="G108" s="74"/>
      <c r="H108" s="21"/>
      <c r="I108" s="51"/>
      <c r="J108" s="14"/>
      <c r="K108" s="1"/>
      <c r="L108" s="1"/>
      <c r="M108" s="1"/>
      <c r="N108" s="1"/>
      <c r="O108" s="1"/>
      <c r="P108" s="1"/>
    </row>
    <row r="109" spans="1:16">
      <c r="A109" s="11" t="s">
        <v>5</v>
      </c>
      <c r="B109" s="104" t="s">
        <v>152</v>
      </c>
      <c r="C109" s="73"/>
      <c r="D109" s="73"/>
      <c r="E109" s="73"/>
      <c r="F109" s="73"/>
      <c r="G109" s="74"/>
      <c r="H109" s="21"/>
      <c r="I109" s="50"/>
      <c r="J109" s="14"/>
      <c r="K109" s="2"/>
      <c r="L109" s="1"/>
      <c r="M109" s="1"/>
      <c r="N109" s="1"/>
      <c r="O109" s="1"/>
      <c r="P109" s="2"/>
    </row>
    <row r="110" spans="1:16">
      <c r="A110" s="12" t="s">
        <v>7</v>
      </c>
      <c r="B110" s="104" t="s">
        <v>153</v>
      </c>
      <c r="C110" s="73"/>
      <c r="D110" s="73"/>
      <c r="E110" s="73"/>
      <c r="F110" s="73"/>
      <c r="G110" s="74"/>
      <c r="H110" s="21"/>
      <c r="I110" s="51"/>
      <c r="J110" s="14"/>
      <c r="K110" s="1"/>
      <c r="L110" s="1"/>
      <c r="M110" s="1"/>
      <c r="N110" s="1"/>
      <c r="O110" s="1"/>
      <c r="P110" s="1"/>
    </row>
    <row r="111" spans="1:16">
      <c r="A111" s="75" t="s">
        <v>96</v>
      </c>
      <c r="B111" s="73"/>
      <c r="C111" s="73"/>
      <c r="D111" s="73"/>
      <c r="E111" s="73"/>
      <c r="F111" s="73"/>
      <c r="G111" s="74"/>
      <c r="H111" s="35"/>
      <c r="I111" s="56">
        <f>SUM(I108:I110)</f>
        <v>0</v>
      </c>
      <c r="J111" s="14"/>
      <c r="K111" s="1"/>
      <c r="L111" s="1"/>
      <c r="M111" s="1"/>
      <c r="N111" s="1"/>
      <c r="O111" s="1"/>
      <c r="P111" s="1"/>
    </row>
    <row r="112" spans="1:16">
      <c r="A112" s="105"/>
      <c r="B112" s="96"/>
      <c r="C112" s="96"/>
      <c r="D112" s="96"/>
      <c r="E112" s="96"/>
      <c r="F112" s="96"/>
      <c r="G112" s="96"/>
      <c r="H112" s="96"/>
      <c r="I112" s="96"/>
      <c r="J112" s="14"/>
      <c r="K112" s="1"/>
      <c r="L112" s="1"/>
      <c r="M112" s="1"/>
      <c r="N112" s="1"/>
      <c r="O112" s="1"/>
      <c r="P112" s="1"/>
    </row>
    <row r="113" spans="1:16">
      <c r="A113" s="102" t="s">
        <v>97</v>
      </c>
      <c r="B113" s="73"/>
      <c r="C113" s="73"/>
      <c r="D113" s="73"/>
      <c r="E113" s="73"/>
      <c r="F113" s="73"/>
      <c r="G113" s="73"/>
      <c r="H113" s="73"/>
      <c r="I113" s="74"/>
      <c r="J113" s="14"/>
      <c r="K113" s="1"/>
      <c r="L113" s="1"/>
      <c r="M113" s="1"/>
      <c r="N113" s="1"/>
      <c r="O113" s="1"/>
      <c r="P113" s="1"/>
    </row>
    <row r="114" spans="1:16">
      <c r="A114" s="11">
        <v>6</v>
      </c>
      <c r="B114" s="75" t="s">
        <v>98</v>
      </c>
      <c r="C114" s="73"/>
      <c r="D114" s="73"/>
      <c r="E114" s="73"/>
      <c r="F114" s="73"/>
      <c r="G114" s="74"/>
      <c r="H114" s="11" t="s">
        <v>23</v>
      </c>
      <c r="I114" s="20" t="s">
        <v>24</v>
      </c>
      <c r="J114" s="14"/>
      <c r="K114" s="1"/>
      <c r="L114" s="1"/>
      <c r="M114" s="1"/>
      <c r="N114" s="1"/>
      <c r="O114" s="1"/>
      <c r="P114" s="1"/>
    </row>
    <row r="115" spans="1:16">
      <c r="A115" s="11" t="s">
        <v>2</v>
      </c>
      <c r="B115" s="72" t="s">
        <v>99</v>
      </c>
      <c r="C115" s="73"/>
      <c r="D115" s="73"/>
      <c r="E115" s="73"/>
      <c r="F115" s="73"/>
      <c r="G115" s="74"/>
      <c r="H115" s="31">
        <v>0.03</v>
      </c>
      <c r="I115" s="51">
        <f>H115*I140</f>
        <v>0</v>
      </c>
      <c r="J115" s="14"/>
      <c r="K115" s="1"/>
      <c r="L115" s="1"/>
      <c r="M115" s="1"/>
      <c r="N115" s="1"/>
      <c r="O115" s="1"/>
      <c r="P115" s="1"/>
    </row>
    <row r="116" spans="1:16">
      <c r="A116" s="11" t="s">
        <v>5</v>
      </c>
      <c r="B116" s="72" t="s">
        <v>100</v>
      </c>
      <c r="C116" s="73"/>
      <c r="D116" s="73"/>
      <c r="E116" s="73"/>
      <c r="F116" s="73"/>
      <c r="G116" s="74"/>
      <c r="H116" s="31">
        <v>0.04</v>
      </c>
      <c r="I116" s="51">
        <f>H116*(I115+I140)</f>
        <v>0</v>
      </c>
      <c r="J116" s="14"/>
      <c r="K116" s="1"/>
      <c r="L116" s="1"/>
      <c r="M116" s="1"/>
      <c r="N116" s="1"/>
      <c r="O116" s="1"/>
      <c r="P116" s="1"/>
    </row>
    <row r="117" spans="1:16">
      <c r="A117" s="11" t="s">
        <v>7</v>
      </c>
      <c r="B117" s="103" t="s">
        <v>101</v>
      </c>
      <c r="C117" s="73"/>
      <c r="D117" s="73"/>
      <c r="E117" s="73"/>
      <c r="F117" s="73"/>
      <c r="G117" s="74"/>
      <c r="H117" s="31"/>
      <c r="I117" s="51"/>
      <c r="J117" s="14"/>
      <c r="K117" s="1"/>
      <c r="L117" s="1"/>
      <c r="M117" s="1"/>
      <c r="N117" s="1"/>
      <c r="O117" s="1"/>
      <c r="P117" s="1"/>
    </row>
    <row r="118" spans="1:16">
      <c r="A118" s="11" t="s">
        <v>102</v>
      </c>
      <c r="B118" s="72" t="s">
        <v>103</v>
      </c>
      <c r="C118" s="73"/>
      <c r="D118" s="73"/>
      <c r="E118" s="73"/>
      <c r="F118" s="73"/>
      <c r="G118" s="74"/>
      <c r="H118" s="31">
        <v>6.4999999999999997E-3</v>
      </c>
      <c r="I118" s="51">
        <f>H118*I129</f>
        <v>0</v>
      </c>
      <c r="J118" s="14"/>
      <c r="K118" s="1"/>
      <c r="L118" s="1"/>
      <c r="M118" s="1"/>
      <c r="N118" s="1"/>
      <c r="O118" s="1"/>
      <c r="P118" s="1"/>
    </row>
    <row r="119" spans="1:16">
      <c r="A119" s="11" t="s">
        <v>104</v>
      </c>
      <c r="B119" s="72" t="s">
        <v>105</v>
      </c>
      <c r="C119" s="73"/>
      <c r="D119" s="73"/>
      <c r="E119" s="73"/>
      <c r="F119" s="73"/>
      <c r="G119" s="74"/>
      <c r="H119" s="31">
        <v>0.03</v>
      </c>
      <c r="I119" s="51">
        <f>H119*I129</f>
        <v>0</v>
      </c>
      <c r="J119" s="14"/>
      <c r="K119" s="1"/>
      <c r="L119" s="1"/>
      <c r="M119" s="1"/>
      <c r="N119" s="1"/>
      <c r="O119" s="1"/>
      <c r="P119" s="1"/>
    </row>
    <row r="120" spans="1:16">
      <c r="A120" s="11" t="s">
        <v>106</v>
      </c>
      <c r="B120" s="72" t="s">
        <v>107</v>
      </c>
      <c r="C120" s="73"/>
      <c r="D120" s="73"/>
      <c r="E120" s="73"/>
      <c r="F120" s="73"/>
      <c r="G120" s="74"/>
      <c r="H120" s="31">
        <v>0.05</v>
      </c>
      <c r="I120" s="51">
        <f>H120*I129</f>
        <v>0</v>
      </c>
      <c r="J120" s="14"/>
      <c r="K120" s="1"/>
      <c r="L120" s="1"/>
      <c r="M120" s="1"/>
      <c r="N120" s="1"/>
      <c r="O120" s="1"/>
      <c r="P120" s="1"/>
    </row>
    <row r="121" spans="1:16">
      <c r="A121" s="19" t="s">
        <v>142</v>
      </c>
      <c r="B121" s="100" t="s">
        <v>143</v>
      </c>
      <c r="C121" s="100"/>
      <c r="D121" s="100"/>
      <c r="E121" s="100"/>
      <c r="F121" s="100"/>
      <c r="G121" s="101"/>
      <c r="H121" s="31"/>
      <c r="I121" s="51">
        <f>H121*I129</f>
        <v>0</v>
      </c>
      <c r="J121" s="14"/>
      <c r="K121" s="1"/>
      <c r="L121" s="1"/>
      <c r="M121" s="1"/>
      <c r="N121" s="1"/>
      <c r="O121" s="1"/>
      <c r="P121" s="1"/>
    </row>
    <row r="122" spans="1:16">
      <c r="A122" s="75" t="s">
        <v>108</v>
      </c>
      <c r="B122" s="73"/>
      <c r="C122" s="73"/>
      <c r="D122" s="73"/>
      <c r="E122" s="73"/>
      <c r="F122" s="73"/>
      <c r="G122" s="74"/>
      <c r="H122" s="35">
        <f>SUM(H115:H121)</f>
        <v>0.15650000000000003</v>
      </c>
      <c r="I122" s="28">
        <f>SUM(I115:I121)</f>
        <v>0</v>
      </c>
      <c r="J122" s="14"/>
      <c r="K122" s="1"/>
      <c r="L122" s="1"/>
      <c r="M122" s="1"/>
      <c r="N122" s="1"/>
      <c r="O122" s="1"/>
      <c r="P122" s="1"/>
    </row>
    <row r="123" spans="1:16">
      <c r="A123" s="15"/>
      <c r="B123" s="93"/>
      <c r="C123" s="94"/>
      <c r="D123" s="94"/>
      <c r="E123" s="94"/>
      <c r="F123" s="94"/>
      <c r="G123" s="94"/>
      <c r="H123" s="94"/>
      <c r="I123" s="94"/>
      <c r="J123" s="14"/>
      <c r="K123" s="1"/>
      <c r="L123" s="1"/>
      <c r="M123" s="1"/>
      <c r="N123" s="1"/>
      <c r="O123" s="1"/>
      <c r="P123" s="1"/>
    </row>
    <row r="124" spans="1:16">
      <c r="A124" s="4" t="s">
        <v>109</v>
      </c>
      <c r="B124" s="95" t="s">
        <v>110</v>
      </c>
      <c r="C124" s="96"/>
      <c r="D124" s="96"/>
      <c r="E124" s="96"/>
      <c r="F124" s="96"/>
      <c r="G124" s="96"/>
      <c r="H124" s="5">
        <f>H118+H119+H120+H121</f>
        <v>8.6499999999999994E-2</v>
      </c>
      <c r="I124" s="57"/>
      <c r="J124" s="14"/>
      <c r="K124" s="1"/>
      <c r="L124" s="1"/>
      <c r="M124" s="1"/>
      <c r="N124" s="1"/>
      <c r="O124" s="1"/>
      <c r="P124" s="1"/>
    </row>
    <row r="125" spans="1:16">
      <c r="A125" s="6"/>
      <c r="B125" s="97">
        <v>100</v>
      </c>
      <c r="C125" s="94"/>
      <c r="D125" s="94"/>
      <c r="E125" s="94"/>
      <c r="F125" s="94"/>
      <c r="G125" s="94"/>
      <c r="H125" s="7"/>
      <c r="I125" s="58"/>
      <c r="J125" s="14"/>
      <c r="K125" s="1"/>
      <c r="L125" s="1"/>
      <c r="M125" s="1"/>
      <c r="N125" s="1"/>
      <c r="O125" s="1"/>
      <c r="P125" s="1"/>
    </row>
    <row r="126" spans="1:16">
      <c r="A126" s="8"/>
      <c r="B126" s="13"/>
      <c r="C126" s="13"/>
      <c r="D126" s="13"/>
      <c r="E126" s="13"/>
      <c r="F126" s="13"/>
      <c r="G126" s="13"/>
      <c r="H126" s="7"/>
      <c r="I126" s="58"/>
      <c r="J126" s="14"/>
      <c r="K126" s="1"/>
      <c r="L126" s="1"/>
      <c r="M126" s="1"/>
      <c r="N126" s="1"/>
      <c r="O126" s="1"/>
      <c r="P126" s="1"/>
    </row>
    <row r="127" spans="1:16">
      <c r="A127" s="6" t="s">
        <v>111</v>
      </c>
      <c r="B127" s="97" t="s">
        <v>112</v>
      </c>
      <c r="C127" s="94"/>
      <c r="D127" s="94"/>
      <c r="E127" s="94"/>
      <c r="F127" s="94"/>
      <c r="G127" s="94"/>
      <c r="H127" s="7"/>
      <c r="I127" s="58">
        <f>I140+I115+I116</f>
        <v>0</v>
      </c>
      <c r="J127" s="14"/>
      <c r="K127" s="1"/>
      <c r="L127" s="1"/>
      <c r="M127" s="1"/>
      <c r="N127" s="1"/>
      <c r="O127" s="1"/>
      <c r="P127" s="1"/>
    </row>
    <row r="128" spans="1:16">
      <c r="A128" s="6"/>
      <c r="B128" s="13"/>
      <c r="C128" s="13"/>
      <c r="D128" s="13"/>
      <c r="E128" s="13"/>
      <c r="F128" s="13"/>
      <c r="G128" s="13"/>
      <c r="H128" s="7"/>
      <c r="I128" s="58"/>
      <c r="J128" s="14"/>
      <c r="K128" s="1"/>
      <c r="L128" s="1"/>
      <c r="M128" s="1"/>
      <c r="N128" s="1"/>
      <c r="O128" s="1"/>
      <c r="P128" s="1"/>
    </row>
    <row r="129" spans="1:16">
      <c r="A129" s="6" t="s">
        <v>113</v>
      </c>
      <c r="B129" s="97" t="s">
        <v>114</v>
      </c>
      <c r="C129" s="94"/>
      <c r="D129" s="94"/>
      <c r="E129" s="94"/>
      <c r="F129" s="94"/>
      <c r="G129" s="94"/>
      <c r="H129" s="7"/>
      <c r="I129" s="58">
        <f>(I127/(1-H124))</f>
        <v>0</v>
      </c>
      <c r="J129" s="14"/>
      <c r="K129" s="1"/>
      <c r="L129" s="1"/>
      <c r="M129" s="1"/>
      <c r="N129" s="1"/>
      <c r="O129" s="1"/>
      <c r="P129" s="1"/>
    </row>
    <row r="130" spans="1:16">
      <c r="A130" s="6"/>
      <c r="B130" s="13"/>
      <c r="C130" s="13"/>
      <c r="D130" s="13"/>
      <c r="E130" s="13"/>
      <c r="F130" s="13"/>
      <c r="G130" s="13"/>
      <c r="H130" s="7"/>
      <c r="I130" s="58"/>
      <c r="J130" s="14"/>
      <c r="K130" s="1"/>
      <c r="L130" s="1"/>
      <c r="M130" s="1"/>
      <c r="N130" s="1"/>
      <c r="O130" s="1"/>
      <c r="P130" s="1"/>
    </row>
    <row r="131" spans="1:16">
      <c r="A131" s="9"/>
      <c r="B131" s="98" t="s">
        <v>115</v>
      </c>
      <c r="C131" s="99"/>
      <c r="D131" s="99"/>
      <c r="E131" s="99"/>
      <c r="F131" s="99"/>
      <c r="G131" s="99"/>
      <c r="H131" s="10"/>
      <c r="I131" s="59">
        <f>I129-I127</f>
        <v>0</v>
      </c>
      <c r="J131" s="14"/>
      <c r="K131" s="1"/>
      <c r="L131" s="1"/>
      <c r="M131" s="1"/>
      <c r="N131" s="1"/>
      <c r="O131" s="1"/>
      <c r="P131" s="1"/>
    </row>
    <row r="132" spans="1:16">
      <c r="A132" s="15"/>
      <c r="B132" s="15"/>
      <c r="C132" s="15"/>
      <c r="D132" s="15"/>
      <c r="E132" s="15"/>
      <c r="F132" s="15"/>
      <c r="G132" s="15"/>
      <c r="H132" s="15"/>
      <c r="I132" s="30"/>
      <c r="J132" s="14"/>
      <c r="K132" s="1"/>
      <c r="L132" s="1"/>
      <c r="M132" s="1"/>
      <c r="N132" s="1"/>
      <c r="O132" s="1"/>
      <c r="P132" s="1"/>
    </row>
    <row r="133" spans="1:16">
      <c r="A133" s="76" t="s">
        <v>116</v>
      </c>
      <c r="B133" s="73"/>
      <c r="C133" s="73"/>
      <c r="D133" s="73"/>
      <c r="E133" s="73"/>
      <c r="F133" s="73"/>
      <c r="G133" s="73"/>
      <c r="H133" s="73"/>
      <c r="I133" s="74"/>
      <c r="J133" s="14"/>
      <c r="K133" s="1"/>
      <c r="L133" s="1"/>
      <c r="M133" s="1"/>
      <c r="N133" s="1"/>
      <c r="O133" s="1"/>
      <c r="P133" s="1"/>
    </row>
    <row r="134" spans="1:16">
      <c r="A134" s="75" t="s">
        <v>117</v>
      </c>
      <c r="B134" s="73"/>
      <c r="C134" s="73"/>
      <c r="D134" s="73"/>
      <c r="E134" s="73"/>
      <c r="F134" s="73"/>
      <c r="G134" s="73"/>
      <c r="H134" s="74"/>
      <c r="I134" s="20" t="s">
        <v>24</v>
      </c>
      <c r="J134" s="14"/>
      <c r="K134" s="1"/>
      <c r="L134" s="1"/>
      <c r="M134" s="1"/>
      <c r="N134" s="1"/>
      <c r="O134" s="1"/>
      <c r="P134" s="1"/>
    </row>
    <row r="135" spans="1:16">
      <c r="A135" s="18" t="s">
        <v>2</v>
      </c>
      <c r="B135" s="72" t="str">
        <f>A23</f>
        <v>MÓDULO 1 - COMPOSIÇÃO DA REMUNERAÇÃO</v>
      </c>
      <c r="C135" s="73"/>
      <c r="D135" s="73"/>
      <c r="E135" s="73"/>
      <c r="F135" s="73"/>
      <c r="G135" s="73"/>
      <c r="H135" s="74"/>
      <c r="I135" s="51">
        <f>I31</f>
        <v>0</v>
      </c>
      <c r="J135" s="14"/>
      <c r="K135" s="1"/>
      <c r="L135" s="1"/>
      <c r="M135" s="1"/>
      <c r="N135" s="1"/>
      <c r="O135" s="1"/>
      <c r="P135" s="1"/>
    </row>
    <row r="136" spans="1:16">
      <c r="A136" s="18" t="s">
        <v>5</v>
      </c>
      <c r="B136" s="72" t="str">
        <f>A34</f>
        <v>MÓDULO 2 – ENCARGOS E BENEFÍCIOS ANUAIS, MENSAIS E DIÁRIOS</v>
      </c>
      <c r="C136" s="73"/>
      <c r="D136" s="73"/>
      <c r="E136" s="73"/>
      <c r="F136" s="73"/>
      <c r="G136" s="73"/>
      <c r="H136" s="74"/>
      <c r="I136" s="51">
        <f>I74</f>
        <v>0</v>
      </c>
      <c r="J136" s="14"/>
      <c r="K136" s="1"/>
      <c r="L136" s="1"/>
      <c r="M136" s="1"/>
      <c r="N136" s="1"/>
      <c r="O136" s="1"/>
      <c r="P136" s="1"/>
    </row>
    <row r="137" spans="1:16">
      <c r="A137" s="18" t="s">
        <v>7</v>
      </c>
      <c r="B137" s="72" t="str">
        <f>A76</f>
        <v>MÓDULO 3 – PROVISÃO PARA RESCISÃO</v>
      </c>
      <c r="C137" s="73"/>
      <c r="D137" s="73"/>
      <c r="E137" s="73"/>
      <c r="F137" s="73"/>
      <c r="G137" s="73"/>
      <c r="H137" s="74"/>
      <c r="I137" s="51">
        <f>I84</f>
        <v>0</v>
      </c>
      <c r="J137" s="14"/>
      <c r="K137" s="1"/>
      <c r="L137" s="1"/>
      <c r="M137" s="1"/>
      <c r="N137" s="1"/>
      <c r="O137" s="1"/>
      <c r="P137" s="1"/>
    </row>
    <row r="138" spans="1:16">
      <c r="A138" s="18" t="s">
        <v>8</v>
      </c>
      <c r="B138" s="72" t="str">
        <f>A86</f>
        <v>MÓDULO 4 – CUSTO DE REPOSIÇÃO DO PROFISSIONAL AUSENTE</v>
      </c>
      <c r="C138" s="73"/>
      <c r="D138" s="73"/>
      <c r="E138" s="73"/>
      <c r="F138" s="73"/>
      <c r="G138" s="73"/>
      <c r="H138" s="74"/>
      <c r="I138" s="51">
        <f>I104</f>
        <v>0</v>
      </c>
      <c r="J138" s="14"/>
      <c r="K138" s="1"/>
      <c r="L138" s="1"/>
      <c r="M138" s="1"/>
      <c r="N138" s="1"/>
      <c r="O138" s="1"/>
      <c r="P138" s="1"/>
    </row>
    <row r="139" spans="1:16">
      <c r="A139" s="18" t="s">
        <v>29</v>
      </c>
      <c r="B139" s="72" t="str">
        <f>A106</f>
        <v>MÓDULO 5 – INSUMOS DIVERSOS</v>
      </c>
      <c r="C139" s="73"/>
      <c r="D139" s="73"/>
      <c r="E139" s="73"/>
      <c r="F139" s="73"/>
      <c r="G139" s="73"/>
      <c r="H139" s="74"/>
      <c r="I139" s="51">
        <f>I111</f>
        <v>0</v>
      </c>
      <c r="J139" s="14"/>
      <c r="K139" s="1"/>
      <c r="L139" s="1"/>
      <c r="M139" s="1"/>
      <c r="N139" s="1"/>
      <c r="O139" s="1"/>
      <c r="P139" s="1"/>
    </row>
    <row r="140" spans="1:16">
      <c r="A140" s="11"/>
      <c r="B140" s="75" t="s">
        <v>118</v>
      </c>
      <c r="C140" s="73"/>
      <c r="D140" s="73"/>
      <c r="E140" s="73"/>
      <c r="F140" s="73"/>
      <c r="G140" s="73"/>
      <c r="H140" s="74"/>
      <c r="I140" s="28">
        <f>SUM(I135:I139)</f>
        <v>0</v>
      </c>
      <c r="J140" s="14"/>
      <c r="K140" s="1"/>
      <c r="L140" s="1"/>
      <c r="M140" s="1"/>
      <c r="N140" s="1"/>
      <c r="O140" s="1"/>
      <c r="P140" s="1"/>
    </row>
    <row r="141" spans="1:16">
      <c r="A141" s="18" t="s">
        <v>31</v>
      </c>
      <c r="B141" s="72" t="str">
        <f>A113</f>
        <v>MÓDULO 6 – CUSTOS INDIRETOS, TRIBUTOS E LUCRO</v>
      </c>
      <c r="C141" s="73"/>
      <c r="D141" s="73"/>
      <c r="E141" s="73"/>
      <c r="F141" s="73"/>
      <c r="G141" s="73"/>
      <c r="H141" s="74"/>
      <c r="I141" s="51">
        <f>I122</f>
        <v>0</v>
      </c>
      <c r="J141" s="14"/>
      <c r="K141" s="1"/>
      <c r="L141" s="1"/>
      <c r="M141" s="1"/>
      <c r="N141" s="1"/>
      <c r="O141" s="1"/>
      <c r="P141" s="1"/>
    </row>
    <row r="142" spans="1:16">
      <c r="A142" s="75" t="s">
        <v>119</v>
      </c>
      <c r="B142" s="73"/>
      <c r="C142" s="73"/>
      <c r="D142" s="73"/>
      <c r="E142" s="73"/>
      <c r="F142" s="73"/>
      <c r="G142" s="73"/>
      <c r="H142" s="74"/>
      <c r="I142" s="28">
        <f>SUM(I140:I141)</f>
        <v>0</v>
      </c>
      <c r="J142" s="14"/>
      <c r="K142" s="1"/>
      <c r="L142" s="1"/>
      <c r="M142" s="1"/>
      <c r="N142" s="1"/>
      <c r="O142" s="1"/>
      <c r="P142" s="1"/>
    </row>
    <row r="143" spans="1:16">
      <c r="A143" s="14"/>
      <c r="B143" s="14"/>
      <c r="C143" s="14"/>
      <c r="D143" s="14"/>
      <c r="E143" s="14"/>
      <c r="F143" s="14"/>
      <c r="G143" s="14"/>
      <c r="H143" s="46"/>
      <c r="I143" s="60"/>
      <c r="J143" s="14"/>
      <c r="K143" s="1"/>
      <c r="L143" s="1"/>
      <c r="M143" s="1"/>
      <c r="N143" s="1"/>
      <c r="O143" s="1"/>
      <c r="P143" s="1"/>
    </row>
    <row r="144" spans="1:16" ht="13.5" thickBot="1">
      <c r="A144" s="62"/>
      <c r="B144" s="77" t="s">
        <v>160</v>
      </c>
      <c r="C144" s="77"/>
      <c r="D144" s="77"/>
      <c r="E144" s="77"/>
      <c r="F144" s="77"/>
      <c r="G144" s="77"/>
      <c r="H144" s="63"/>
      <c r="I144" s="63"/>
      <c r="J144" s="14"/>
      <c r="K144" s="1"/>
      <c r="L144" s="1"/>
      <c r="M144" s="1"/>
      <c r="N144" s="1"/>
      <c r="O144" s="1"/>
      <c r="P144" s="1"/>
    </row>
    <row r="145" spans="1:16" ht="13.5" thickBot="1">
      <c r="A145" s="78" t="s">
        <v>161</v>
      </c>
      <c r="B145" s="79"/>
      <c r="C145" s="79"/>
      <c r="D145" s="79"/>
      <c r="E145" s="79"/>
      <c r="F145" s="79"/>
      <c r="G145" s="79"/>
      <c r="H145" s="79"/>
      <c r="I145" s="80"/>
      <c r="J145" s="14"/>
      <c r="K145" s="1"/>
      <c r="L145" s="1"/>
      <c r="M145" s="1"/>
      <c r="N145" s="1"/>
      <c r="O145" s="1"/>
      <c r="P145" s="1"/>
    </row>
    <row r="146" spans="1:16" ht="13.5" thickBot="1">
      <c r="A146" s="64"/>
      <c r="B146" s="81" t="s">
        <v>162</v>
      </c>
      <c r="C146" s="82"/>
      <c r="D146" s="82"/>
      <c r="E146" s="82"/>
      <c r="F146" s="82"/>
      <c r="G146" s="82"/>
      <c r="H146" s="83"/>
      <c r="I146" s="65" t="s">
        <v>24</v>
      </c>
      <c r="J146" s="14"/>
      <c r="K146" s="1"/>
      <c r="L146" s="1"/>
      <c r="M146" s="1"/>
      <c r="N146" s="1"/>
      <c r="O146" s="1"/>
      <c r="P146" s="1"/>
    </row>
    <row r="147" spans="1:16" ht="12.75" customHeight="1">
      <c r="A147" s="66" t="s">
        <v>2</v>
      </c>
      <c r="B147" s="84" t="s">
        <v>163</v>
      </c>
      <c r="C147" s="85"/>
      <c r="D147" s="85"/>
      <c r="E147" s="85"/>
      <c r="F147" s="85"/>
      <c r="G147" s="85"/>
      <c r="H147" s="86"/>
      <c r="I147" s="67">
        <f>I142</f>
        <v>0</v>
      </c>
      <c r="J147" s="14"/>
      <c r="K147" s="1"/>
      <c r="L147" s="1"/>
      <c r="M147" s="1"/>
      <c r="N147" s="1"/>
      <c r="O147" s="1"/>
      <c r="P147" s="1"/>
    </row>
    <row r="148" spans="1:16" ht="12.75" customHeight="1">
      <c r="A148" s="68" t="s">
        <v>5</v>
      </c>
      <c r="B148" s="87" t="s">
        <v>164</v>
      </c>
      <c r="C148" s="88"/>
      <c r="D148" s="88"/>
      <c r="E148" s="88"/>
      <c r="F148" s="88"/>
      <c r="G148" s="88"/>
      <c r="H148" s="89"/>
      <c r="I148" s="69">
        <f>I147*1</f>
        <v>0</v>
      </c>
      <c r="J148" s="14"/>
      <c r="K148" s="1"/>
      <c r="L148" s="1"/>
      <c r="M148" s="1"/>
      <c r="N148" s="1"/>
      <c r="O148" s="1"/>
      <c r="P148" s="1"/>
    </row>
    <row r="149" spans="1:16" ht="12.75" customHeight="1" thickBot="1">
      <c r="A149" s="70" t="s">
        <v>7</v>
      </c>
      <c r="B149" s="90" t="s">
        <v>165</v>
      </c>
      <c r="C149" s="91"/>
      <c r="D149" s="91"/>
      <c r="E149" s="91"/>
      <c r="F149" s="91"/>
      <c r="G149" s="91"/>
      <c r="H149" s="92"/>
      <c r="I149" s="71">
        <f>I148*12</f>
        <v>0</v>
      </c>
      <c r="J149" s="14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P348" s="1"/>
    </row>
  </sheetData>
  <mergeCells count="174">
    <mergeCell ref="A1:I2"/>
    <mergeCell ref="A3:I3"/>
    <mergeCell ref="A4:I4"/>
    <mergeCell ref="A6:I6"/>
    <mergeCell ref="B7:G7"/>
    <mergeCell ref="H7:I7"/>
    <mergeCell ref="A12:I12"/>
    <mergeCell ref="A13:B13"/>
    <mergeCell ref="C13:D13"/>
    <mergeCell ref="E13:I13"/>
    <mergeCell ref="A14:B14"/>
    <mergeCell ref="C14:D14"/>
    <mergeCell ref="E14:I14"/>
    <mergeCell ref="B8:G8"/>
    <mergeCell ref="H8:I8"/>
    <mergeCell ref="B9:G9"/>
    <mergeCell ref="H9:I9"/>
    <mergeCell ref="B10:G10"/>
    <mergeCell ref="H10:I10"/>
    <mergeCell ref="B20:G20"/>
    <mergeCell ref="H20:I20"/>
    <mergeCell ref="B21:G21"/>
    <mergeCell ref="H21:I21"/>
    <mergeCell ref="A22:I22"/>
    <mergeCell ref="A23:I23"/>
    <mergeCell ref="A16:I16"/>
    <mergeCell ref="B17:G17"/>
    <mergeCell ref="H17:I17"/>
    <mergeCell ref="B18:G18"/>
    <mergeCell ref="H18:I18"/>
    <mergeCell ref="B19:G19"/>
    <mergeCell ref="H19:I19"/>
    <mergeCell ref="B30:G30"/>
    <mergeCell ref="A31:H31"/>
    <mergeCell ref="A32:I32"/>
    <mergeCell ref="A34:I34"/>
    <mergeCell ref="L34:O34"/>
    <mergeCell ref="A35:G35"/>
    <mergeCell ref="L35:O35"/>
    <mergeCell ref="B24:G24"/>
    <mergeCell ref="B25:G25"/>
    <mergeCell ref="B26:G26"/>
    <mergeCell ref="B27:G27"/>
    <mergeCell ref="B28:G28"/>
    <mergeCell ref="B29:G29"/>
    <mergeCell ref="B39:G39"/>
    <mergeCell ref="A40:G40"/>
    <mergeCell ref="L40:O40"/>
    <mergeCell ref="A41:I41"/>
    <mergeCell ref="A42:I42"/>
    <mergeCell ref="A43:I43"/>
    <mergeCell ref="B36:G36"/>
    <mergeCell ref="M36:O36"/>
    <mergeCell ref="B37:G37"/>
    <mergeCell ref="M37:O37"/>
    <mergeCell ref="B38:G38"/>
    <mergeCell ref="M38:O38"/>
    <mergeCell ref="B48:G49"/>
    <mergeCell ref="I48:I49"/>
    <mergeCell ref="M48:O48"/>
    <mergeCell ref="M49:O49"/>
    <mergeCell ref="B50:G50"/>
    <mergeCell ref="M50:O50"/>
    <mergeCell ref="A44:I44"/>
    <mergeCell ref="A45:G45"/>
    <mergeCell ref="L45:O45"/>
    <mergeCell ref="B46:G46"/>
    <mergeCell ref="L46:O46"/>
    <mergeCell ref="B47:G47"/>
    <mergeCell ref="M47:O47"/>
    <mergeCell ref="B54:G54"/>
    <mergeCell ref="M54:O54"/>
    <mergeCell ref="A55:G55"/>
    <mergeCell ref="A56:I56"/>
    <mergeCell ref="M56:O56"/>
    <mergeCell ref="A57:G57"/>
    <mergeCell ref="L57:O57"/>
    <mergeCell ref="B51:G51"/>
    <mergeCell ref="M51:O51"/>
    <mergeCell ref="B52:G52"/>
    <mergeCell ref="M52:O52"/>
    <mergeCell ref="B53:G53"/>
    <mergeCell ref="M53:O53"/>
    <mergeCell ref="B61:G61"/>
    <mergeCell ref="B62:G62"/>
    <mergeCell ref="A63:H63"/>
    <mergeCell ref="A64:I64"/>
    <mergeCell ref="A65:I65"/>
    <mergeCell ref="B58:G58"/>
    <mergeCell ref="L58:O58"/>
    <mergeCell ref="B59:G59"/>
    <mergeCell ref="L59:O59"/>
    <mergeCell ref="B60:G60"/>
    <mergeCell ref="B72:H72"/>
    <mergeCell ref="B73:H73"/>
    <mergeCell ref="L70:O75"/>
    <mergeCell ref="A74:H74"/>
    <mergeCell ref="A76:I76"/>
    <mergeCell ref="B77:G77"/>
    <mergeCell ref="B78:G78"/>
    <mergeCell ref="A66:I66"/>
    <mergeCell ref="A67:I67"/>
    <mergeCell ref="A68:I68"/>
    <mergeCell ref="A69:I69"/>
    <mergeCell ref="A70:H70"/>
    <mergeCell ref="B71:H71"/>
    <mergeCell ref="B83:G83"/>
    <mergeCell ref="L80:O80"/>
    <mergeCell ref="A84:G84"/>
    <mergeCell ref="L81:O81"/>
    <mergeCell ref="A85:I85"/>
    <mergeCell ref="A86:I86"/>
    <mergeCell ref="B79:G79"/>
    <mergeCell ref="B80:G80"/>
    <mergeCell ref="B81:G81"/>
    <mergeCell ref="B82:G82"/>
    <mergeCell ref="A95:I95"/>
    <mergeCell ref="A96:G96"/>
    <mergeCell ref="B97:G97"/>
    <mergeCell ref="A98:G98"/>
    <mergeCell ref="A99:I99"/>
    <mergeCell ref="A100:I100"/>
    <mergeCell ref="A87:G87"/>
    <mergeCell ref="B88:G88"/>
    <mergeCell ref="B89:G89"/>
    <mergeCell ref="B90:G90"/>
    <mergeCell ref="B91:G91"/>
    <mergeCell ref="B92:G92"/>
    <mergeCell ref="B93:G93"/>
    <mergeCell ref="A94:G94"/>
    <mergeCell ref="B107:G107"/>
    <mergeCell ref="B108:G108"/>
    <mergeCell ref="B109:G109"/>
    <mergeCell ref="B110:G110"/>
    <mergeCell ref="A111:G111"/>
    <mergeCell ref="A112:I112"/>
    <mergeCell ref="A101:H101"/>
    <mergeCell ref="B102:H102"/>
    <mergeCell ref="B103:H103"/>
    <mergeCell ref="A104:H104"/>
    <mergeCell ref="A105:I105"/>
    <mergeCell ref="A106:I106"/>
    <mergeCell ref="B119:G119"/>
    <mergeCell ref="B120:G120"/>
    <mergeCell ref="B121:G121"/>
    <mergeCell ref="A122:G122"/>
    <mergeCell ref="A113:I113"/>
    <mergeCell ref="B114:G114"/>
    <mergeCell ref="B115:G115"/>
    <mergeCell ref="B116:G116"/>
    <mergeCell ref="B117:G117"/>
    <mergeCell ref="B118:G118"/>
    <mergeCell ref="B144:G144"/>
    <mergeCell ref="A145:I145"/>
    <mergeCell ref="B146:H146"/>
    <mergeCell ref="B147:H147"/>
    <mergeCell ref="B148:H148"/>
    <mergeCell ref="B149:H149"/>
    <mergeCell ref="B123:I123"/>
    <mergeCell ref="B124:G124"/>
    <mergeCell ref="B125:G125"/>
    <mergeCell ref="B127:G127"/>
    <mergeCell ref="B129:G129"/>
    <mergeCell ref="B131:G131"/>
    <mergeCell ref="B139:H139"/>
    <mergeCell ref="B140:H140"/>
    <mergeCell ref="B141:H141"/>
    <mergeCell ref="A142:H142"/>
    <mergeCell ref="A133:I133"/>
    <mergeCell ref="A134:H134"/>
    <mergeCell ref="B135:H135"/>
    <mergeCell ref="B136:H136"/>
    <mergeCell ref="B137:H137"/>
    <mergeCell ref="B138:H138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SERVENTE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Bastos Dias</dc:creator>
  <cp:lastModifiedBy>Ricardo dos Santos Barbosa</cp:lastModifiedBy>
  <cp:lastPrinted>2021-06-15T19:49:53Z</cp:lastPrinted>
  <dcterms:created xsi:type="dcterms:W3CDTF">2019-09-05T14:23:39Z</dcterms:created>
  <dcterms:modified xsi:type="dcterms:W3CDTF">2024-05-09T15:48:48Z</dcterms:modified>
</cp:coreProperties>
</file>